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0" documentId="120_S{2AC9BD13-BADA-5192-A53E-5A8FF88502F6}" xr6:coauthVersionLast="47" xr6:coauthVersionMax="47" xr10:uidLastSave="{4F3674E1-8AAF-4E41-A6E8-46A18884C8B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<sst xmlns="http://schemas.openxmlformats.org/spreadsheetml/2006/main" count="180303" uniqueCount="39137">
  <si>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</si>
  <si>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</si>
  <si>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</si>
  <si>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</si>
  <si>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</si>
  <si>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</si>
  <si>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</si>
  <si>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</si>
  <si>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</si>
  <si>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</si>
  <si>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</si>
  <si>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</si>
  <si>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</si>
  <si>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</si>
  <si>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</si>
  <si>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</si>
  <si>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</si>
  <si>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</si>
  <si>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</si>
  <si>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</si>
  <si>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</si>
  <si>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</si>
  <si>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</si>
  <si>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</si>
  <si>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</si>
  <si>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</si>
  <si>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</si>
  <si>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</si>
  <si>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</si>
  <si>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</si>
  <si>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</si>
  <si>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</si>
  <si>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</si>
  <si>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</si>
  <si>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</si>
  <si>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</si>
  <si>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</si>
  <si>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</si>
  <si>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</si>
  <si>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</si>
  <si>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</si>
  <si>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</si>
  <si>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</si>
  <si>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</si>
  <si>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</si>
  <si>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</si>
  <si>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</si>
  <si>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</si>
  <si>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</si>
  <si>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</si>
  <si>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</si>
  <si>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</si>
  <si>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</si>
  <si>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</si>
  <si>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</si>
  <si>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</si>
  <si>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</si>
  <si>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</si>
  <si>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</si>
  <si>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</si>
  <si>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</si>
  <si>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</si>
  <si>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</si>
  <si>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</si>
  <si>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</si>
  <si>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</si>
  <si>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</si>
  <si>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</si>
  <si>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</si>
  <si>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</si>
  <si>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</si>
  <si>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</si>
  <si>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</si>
  <si>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</si>
  <si>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</si>
  <si>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</si>
  <si>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</si>
  <si>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</si>
  <si>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</si>
  <si>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</si>
  <si>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</si>
  <si>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</si>
  <si>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</si>
  <si>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</si>
  <si>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</si>
  <si>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</si>
  <si>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</si>
  <si>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</si>
  <si>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</si>
  <si>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</si>
  <si>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</si>
  <si>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</si>
  <si>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</si>
  <si>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</si>
  <si>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</si>
  <si>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</si>
  <si>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</si>
  <si>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</si>
  <si>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</si>
  <si>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</si>
  <si>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</si>
  <si>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</si>
  <si>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</si>
  <si>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</si>
  <si>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</si>
  <si>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</si>
  <si>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</si>
  <si>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</si>
  <si>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</si>
  <si>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</si>
  <si>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</si>
  <si>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</si>
  <si>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</si>
  <si>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</si>
  <si>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</si>
  <si>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</si>
  <si>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</si>
  <si>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</si>
  <si>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</si>
  <si>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</si>
  <si>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</si>
  <si>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</si>
  <si>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</si>
  <si>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</si>
  <si>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</si>
  <si>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</si>
  <si>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</si>
  <si>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</si>
  <si>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</si>
  <si>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</si>
  <si>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</si>
  <si>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</si>
  <si>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</si>
  <si>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</si>
  <si>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</si>
  <si>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</si>
  <si>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</si>
  <si>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</si>
  <si>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</si>
  <si>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</si>
  <si>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</si>
  <si>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</si>
  <si>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</si>
  <si>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</si>
  <si>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</si>
  <si>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</si>
  <si>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</si>
  <si>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</si>
  <si>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</si>
  <si>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</si>
  <si>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</si>
  <si>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</si>
  <si>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</si>
  <si>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</si>
  <si>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</si>
  <si>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</si>
  <si>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</si>
  <si>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</si>
  <si>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</si>
  <si>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</si>
  <si>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</si>
  <si>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</si>
  <si>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</si>
  <si>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</si>
  <si>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</si>
  <si>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</si>
  <si>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</si>
  <si>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</si>
  <si>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</si>
  <si>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</si>
  <si>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</si>
  <si>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</si>
  <si>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</si>
  <si>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</si>
  <si>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</si>
  <si>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</si>
  <si>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</si>
  <si>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</si>
  <si>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</si>
  <si>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</si>
  <si>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</si>
  <si>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</si>
  <si>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</si>
  <si>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</si>
  <si>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</si>
  <si>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</si>
  <si>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</si>
  <si>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</si>
  <si>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</si>
  <si>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</si>
  <si>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</si>
  <si>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</si>
  <si>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</si>
  <si>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</si>
  <si>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</si>
  <si>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</si>
  <si>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</si>
  <si>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</si>
  <si>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</si>
  <si>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</si>
  <si>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</si>
  <si>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</si>
  <si>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</si>
  <si>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</si>
  <si>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</si>
  <si>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</si>
  <si>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</si>
  <si>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</si>
  <si>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</si>
  <si>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</si>
  <si>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</si>
  <si>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</si>
  <si>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</si>
  <si>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</si>
  <si>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</si>
  <si>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</si>
  <si>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</si>
  <si>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</si>
  <si>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</si>
  <si>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</si>
  <si>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</si>
  <si>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</si>
  <si>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</si>
  <si>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</si>
  <si>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</si>
  <si>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</si>
  <si>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</si>
  <si>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</si>
  <si>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</si>
  <si>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</si>
  <si>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</si>
  <si>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</si>
  <si>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</si>
  <si>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</si>
  <si>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</si>
  <si>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</si>
  <si>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</si>
  <si>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</si>
  <si>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</si>
  <si>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</si>
  <si>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</si>
  <si>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</si>
  <si>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</si>
  <si>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</si>
  <si>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</si>
  <si>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</si>
  <si>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</si>
  <si>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</si>
  <si>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</si>
  <si>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</si>
  <si>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</si>
  <si>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</si>
  <si>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</si>
  <si>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</si>
  <si>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</si>
  <si>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</si>
  <si>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</si>
  <si>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</si>
  <si>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</si>
  <si>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</si>
  <si>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</si>
  <si>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</si>
  <si>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</si>
  <si>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</si>
  <si>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</si>
  <si>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</si>
  <si>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</si>
  <si>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</si>
  <si>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</si>
  <si>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</si>
  <si>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</si>
  <si>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</si>
  <si>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</si>
  <si>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</si>
  <si>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</si>
  <si>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</si>
  <si>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</si>
  <si>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</si>
  <si>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</si>
  <si>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</si>
  <si>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</si>
  <si>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</si>
  <si>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</si>
  <si>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</si>
  <si>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</si>
  <si>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</si>
  <si>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</si>
  <si>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</si>
  <si>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</si>
  <si>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</si>
  <si>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</si>
  <si>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</si>
  <si>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</si>
  <si>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</si>
  <si>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</si>
  <si>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</si>
  <si>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</si>
  <si>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</si>
  <si>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</si>
  <si>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</si>
  <si>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</si>
  <si>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</si>
  <si>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</si>
  <si>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</si>
  <si>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</si>
  <si>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</si>
  <si>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</si>
  <si>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</si>
  <si>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</si>
  <si>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</si>
  <si>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</si>
  <si>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</si>
  <si>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</si>
  <si>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</si>
  <si>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</si>
  <si>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</si>
  <si>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</si>
  <si>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</si>
  <si>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</si>
  <si>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</si>
  <si>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</si>
  <si>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</si>
  <si>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</si>
  <si>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</si>
  <si>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</si>
  <si>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</si>
  <si>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</si>
  <si>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</si>
  <si>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</si>
  <si>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</si>
  <si>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</si>
  <si>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</si>
  <si>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</si>
  <si>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</si>
  <si>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</si>
  <si>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</si>
  <si>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</si>
  <si>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</si>
  <si>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</si>
  <si>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</si>
  <si>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</si>
  <si>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</si>
  <si>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</si>
  <si>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</si>
  <si>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</si>
  <si>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</si>
  <si>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</si>
  <si>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</si>
  <si>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</si>
  <si>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</si>
  <si>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</si>
  <si>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</si>
  <si>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</si>
  <si>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</si>
  <si>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</si>
  <si>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</si>
  <si>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</si>
  <si>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</si>
  <si>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</si>
  <si>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</si>
  <si>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</si>
  <si>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</si>
  <si>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</si>
  <si>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</si>
  <si>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</si>
  <si>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</si>
  <si>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</si>
  <si>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</si>
  <si>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</si>
  <si>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</si>
  <si>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</si>
  <si>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</si>
  <si>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</si>
  <si>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</si>
  <si>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</si>
  <si>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</si>
  <si>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</si>
  <si>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</si>
  <si>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</si>
  <si>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</si>
  <si>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</si>
  <si>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</si>
  <si>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</si>
  <si>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</si>
  <si>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</si>
  <si>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</si>
  <si>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</si>
  <si>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</si>
  <si>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</si>
  <si>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</si>
  <si>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</si>
  <si>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</si>
  <si>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</si>
  <si>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</si>
  <si>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</si>
  <si>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</si>
  <si>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</si>
  <si>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</si>
  <si>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</si>
  <si>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</si>
  <si>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</si>
  <si>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</si>
  <si>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</si>
  <si>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</si>
  <si>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</si>
  <si>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</si>
  <si>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</si>
  <si>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</si>
  <si>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</si>
  <si>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</si>
  <si>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</si>
  <si>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</si>
  <si>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</si>
  <si>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</si>
  <si>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</si>
  <si>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</si>
  <si>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</si>
  <si>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</si>
  <si>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</si>
  <si>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</si>
  <si>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</si>
  <si>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</si>
  <si>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</si>
  <si>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</si>
  <si>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</si>
  <si>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</si>
  <si>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</si>
  <si>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</si>
  <si>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</si>
  <si>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</si>
  <si>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</si>
  <si>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</si>
  <si>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</si>
  <si>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</si>
  <si>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</si>
  <si>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</si>
  <si>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</si>
  <si>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</si>
  <si>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</si>
  <si>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</si>
  <si>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</si>
  <si>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</si>
  <si>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</si>
  <si>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</si>
  <si>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</si>
  <si>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</si>
  <si>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</si>
  <si>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</si>
  <si>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</si>
  <si>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</si>
  <si>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</si>
  <si>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</si>
  <si>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</si>
  <si>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</si>
  <si>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</si>
  <si>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</si>
  <si>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</si>
  <si>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</si>
  <si>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</si>
  <si>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</si>
  <si>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</si>
  <si>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</si>
  <si>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</si>
  <si>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</si>
  <si>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</si>
  <si>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</si>
  <si>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</si>
  <si>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</si>
  <si>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</si>
  <si>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</si>
  <si>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</si>
  <si>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</si>
  <si>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</si>
  <si>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</si>
  <si>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</si>
  <si>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</si>
  <si>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</si>
  <si>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</si>
  <si>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</si>
  <si>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</si>
  <si>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</si>
  <si>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</si>
  <si>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</si>
  <si>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</si>
  <si>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</si>
  <si>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</si>
  <si>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</si>
  <si>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</si>
  <si>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</si>
  <si>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</si>
  <si>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</si>
  <si>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</si>
  <si>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</si>
  <si>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</si>
  <si>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</si>
  <si>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</si>
  <si>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</si>
  <si>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</si>
  <si>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</si>
  <si>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</si>
  <si>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</si>
  <si>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</si>
  <si>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</si>
  <si>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</si>
  <si>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</si>
  <si>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</si>
  <si>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</si>
  <si>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</si>
  <si>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</si>
  <si>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</si>
  <si>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</si>
  <si>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</si>
  <si>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</si>
  <si>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</si>
  <si>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</si>
  <si>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</si>
  <si>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</si>
  <si>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</si>
  <si>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</si>
  <si>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</si>
  <si>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</si>
  <si>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</si>
  <si>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</si>
  <si>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</si>
  <si>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</si>
  <si>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</si>
  <si>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</si>
  <si>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</si>
  <si>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</si>
  <si>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</si>
  <si>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</si>
  <si>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</si>
  <si>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</si>
  <si>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</si>
  <si>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</si>
  <si>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</si>
  <si>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</si>
  <si>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</si>
  <si>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</si>
  <si>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</si>
  <si>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</si>
  <si>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</si>
  <si>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</si>
  <si>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</si>
  <si>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</si>
  <si>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</si>
  <si>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</si>
  <si>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</si>
  <si>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</si>
  <si>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</si>
  <si>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</si>
  <si>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</si>
  <si>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</si>
  <si>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</si>
  <si>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</si>
  <si>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</si>
  <si>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</si>
  <si>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</si>
  <si>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</si>
  <si>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</si>
  <si>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</si>
  <si>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</si>
  <si>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</si>
  <si>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</si>
  <si>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</si>
  <si>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</si>
  <si>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</si>
  <si>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</si>
  <si>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</si>
  <si>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</si>
  <si>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</si>
  <si>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</si>
  <si>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</si>
  <si>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</si>
  <si>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</si>
  <si>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</si>
  <si>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</si>
  <si>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</si>
  <si>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</si>
  <si>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</si>
  <si>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</si>
  <si>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</si>
  <si>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</si>
  <si>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</si>
  <si>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</si>
  <si>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</si>
  <si>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</si>
  <si>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</si>
  <si>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</si>
  <si>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</si>
  <si>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</si>
  <si>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</si>
  <si>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</si>
  <si>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</si>
  <si>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</si>
  <si>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</si>
  <si>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</si>
  <si>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</si>
  <si>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</si>
  <si>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</si>
  <si>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</si>
  <si>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</si>
  <si>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</si>
  <si>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</si>
  <si>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</si>
  <si>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</si>
  <si>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</si>
  <si>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</si>
  <si>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</si>
  <si>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</si>
  <si>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</si>
  <si>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</si>
  <si>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</si>
  <si>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</si>
  <si>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</si>
  <si>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</si>
  <si>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</si>
  <si>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</si>
  <si>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</si>
  <si>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</si>
  <si>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</si>
  <si>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</si>
  <si>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</si>
  <si>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</si>
  <si>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</si>
  <si>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</si>
  <si>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</si>
  <si>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</si>
  <si>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</si>
  <si>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</si>
  <si>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</si>
  <si>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</si>
  <si>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</si>
  <si>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</si>
  <si>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</si>
  <si>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</si>
  <si>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</si>
  <si>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</si>
  <si>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</si>
  <si>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</si>
  <si>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</si>
  <si>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</si>
  <si>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</si>
  <si>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</si>
  <si>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</si>
  <si>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</si>
  <si>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</si>
  <si>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</si>
  <si>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</si>
  <si>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</si>
  <si>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</si>
  <si>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</si>
  <si>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</si>
  <si>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</si>
  <si>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</si>
  <si>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</si>
  <si>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</si>
  <si>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</si>
  <si>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</si>
  <si>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</si>
  <si>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</si>
  <si>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</si>
  <si>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</si>
  <si>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</si>
  <si>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</si>
  <si>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</si>
  <si>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</si>
  <si>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</si>
  <si>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</si>
  <si>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</si>
  <si>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</si>
  <si>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</si>
  <si>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</si>
  <si>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</si>
  <si>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</si>
  <si>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</si>
  <si>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</si>
  <si>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</si>
  <si>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</si>
  <si>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</si>
  <si>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</si>
  <si>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</si>
  <si>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</si>
  <si>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</si>
  <si>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</si>
  <si>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</si>
  <si>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</si>
  <si>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</si>
  <si>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</si>
  <si>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</si>
  <si>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</si>
  <si>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</si>
  <si>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</si>
  <si>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</si>
  <si>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</si>
  <si>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</si>
  <si>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</si>
  <si>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</si>
  <si>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</si>
  <si>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</si>
  <si>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</si>
  <si>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</si>
  <si>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</si>
  <si>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</si>
  <si>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</si>
  <si>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</si>
  <si>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</si>
  <si>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</si>
  <si>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</si>
  <si>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</si>
  <si>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</si>
  <si>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</si>
  <si>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</si>
  <si>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</si>
  <si>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</si>
  <si>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</si>
  <si>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</si>
  <si>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</si>
  <si>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</si>
  <si>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</si>
  <si>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</si>
  <si>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</si>
  <si>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</si>
  <si>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</si>
  <si>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</si>
  <si>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</si>
  <si>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</si>
  <si>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</si>
  <si>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</si>
  <si>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</si>
  <si>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</si>
  <si>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</si>
  <si>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</si>
  <si>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</si>
  <si>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</si>
  <si>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</si>
  <si>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</si>
  <si>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</si>
  <si>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</si>
  <si>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</si>
  <si>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</si>
  <si>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</si>
  <si>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</si>
  <si>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</si>
  <si>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</si>
  <si>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</si>
  <si>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</si>
  <si>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</si>
  <si>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</si>
  <si>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</si>
  <si>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</si>
  <si>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</si>
  <si>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</si>
  <si>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</si>
  <si>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</si>
  <si>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</si>
  <si>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</si>
  <si>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</si>
  <si>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</si>
  <si>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</si>
  <si>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</si>
  <si>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</si>
  <si>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</si>
  <si>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</si>
  <si>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</si>
  <si>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</si>
  <si>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</si>
  <si>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</si>
  <si>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</si>
  <si>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</si>
  <si>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</si>
  <si>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</si>
  <si>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</si>
  <si>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</si>
  <si>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</si>
  <si>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</si>
  <si>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</si>
  <si>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</si>
  <si>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</si>
  <si>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</si>
  <si>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</si>
  <si>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</si>
  <si>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</si>
  <si>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</si>
  <si>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</si>
  <si>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</si>
  <si>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</si>
  <si>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</si>
  <si>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</si>
  <si>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</si>
  <si>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</si>
  <si>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</si>
  <si>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</si>
  <si>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</si>
  <si>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</si>
  <si>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</si>
  <si>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</si>
  <si>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</si>
  <si>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</si>
  <si>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</si>
  <si>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</si>
  <si>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</si>
  <si>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</si>
  <si>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</si>
  <si>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</si>
  <si>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</si>
  <si>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</si>
  <si>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</si>
  <si>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</si>
  <si>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</si>
  <si>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</si>
  <si>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</si>
  <si>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</si>
  <si>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</si>
  <si>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</si>
  <si>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</si>
  <si>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</si>
  <si>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</si>
  <si>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</si>
  <si>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</si>
  <si>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</si>
  <si>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</si>
  <si>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</si>
  <si>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</si>
  <si>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</si>
  <si>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</si>
  <si>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</si>
  <si>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</si>
  <si>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</si>
  <si>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</si>
  <si>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</si>
  <si>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</si>
  <si>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</si>
  <si>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</si>
  <si>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</si>
  <si>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</si>
  <si>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</si>
  <si>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</si>
  <si>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</si>
  <si>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</si>
  <si>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</si>
  <si>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</si>
  <si>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</si>
  <si>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</si>
  <si>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</si>
  <si>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</si>
  <si>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</si>
  <si>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</si>
  <si>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</si>
  <si>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</si>
  <si>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</si>
  <si>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</si>
  <si>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</si>
  <si>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</si>
  <si>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</si>
  <si>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</si>
  <si>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</si>
  <si>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</si>
  <si>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</si>
  <si>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</si>
  <si>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</si>
  <si>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</si>
  <si>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</si>
  <si>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</si>
  <si>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</si>
  <si>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</si>
  <si>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</si>
  <si>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</si>
  <si>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</si>
  <si>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</si>
  <si>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</si>
  <si>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</si>
  <si>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</si>
  <si>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</si>
  <si>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</si>
  <si>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</si>
  <si>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</si>
  <si>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</si>
  <si>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</si>
  <si>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</si>
  <si>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</si>
  <si>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</si>
  <si>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</si>
  <si>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</si>
  <si>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</si>
  <si>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</si>
  <si>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</si>
  <si>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</si>
  <si>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</si>
  <si>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</si>
  <si>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</si>
  <si>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</si>
  <si>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</si>
  <si>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</si>
  <si>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</si>
  <si>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</si>
  <si>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</si>
  <si>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</si>
  <si>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</si>
  <si>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</si>
  <si>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</si>
  <si>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</si>
  <si>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</si>
  <si>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</si>
  <si>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</si>
  <si>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</si>
  <si>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</si>
  <si>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</si>
  <si>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</si>
  <si>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</si>
  <si>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</si>
  <si>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</si>
  <si>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</si>
  <si>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</si>
  <si>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</si>
  <si>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</si>
  <si>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</si>
  <si>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</si>
  <si>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</si>
  <si>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</si>
  <si>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</si>
  <si>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</si>
  <si>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</si>
  <si>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</si>
  <si>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</si>
  <si>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</si>
  <si>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</si>
  <si>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</si>
  <si>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</si>
  <si>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</si>
  <si>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</si>
  <si>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</si>
  <si>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</si>
  <si>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</si>
  <si>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</si>
  <si>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</si>
  <si>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</si>
  <si>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</si>
  <si>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</si>
  <si>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</si>
  <si>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</si>
  <si>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</si>
  <si>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</si>
  <si>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</si>
  <si>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</si>
  <si>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</si>
  <si>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</si>
  <si>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</si>
  <si>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</si>
  <si>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</si>
  <si>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</si>
  <si>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</si>
  <si>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</si>
  <si>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</si>
  <si>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</si>
  <si>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</si>
  <si>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</si>
  <si>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</si>
  <si>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</si>
  <si>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</si>
  <si>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</si>
  <si>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</si>
  <si>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</si>
  <si>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</si>
  <si>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</si>
  <si>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</si>
  <si>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</si>
  <si>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</si>
  <si>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</si>
  <si>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</si>
  <si>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</si>
  <si>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</si>
  <si>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</si>
  <si>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</si>
  <si>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</si>
  <si>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</si>
  <si>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</si>
  <si>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</si>
  <si>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</si>
  <si>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</si>
  <si>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</si>
  <si>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</si>
  <si>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</si>
  <si>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</si>
  <si>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</si>
  <si>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</si>
  <si>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</si>
  <si>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</si>
  <si>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</si>
  <si>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</si>
  <si>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</si>
  <si>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</si>
  <si>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</si>
  <si>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</si>
  <si>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</si>
  <si>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</si>
  <si>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</si>
  <si>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</si>
  <si>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</si>
  <si>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</si>
  <si>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</si>
  <si>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</si>
  <si>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</si>
  <si>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</si>
  <si>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</si>
  <si>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</si>
  <si>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</si>
  <si>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</si>
  <si>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</si>
  <si>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</si>
  <si>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</si>
  <si>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</si>
  <si>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</si>
  <si>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</si>
  <si>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</si>
  <si>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</si>
  <si>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</si>
  <si>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</si>
  <si>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</si>
  <si>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</si>
  <si>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</si>
  <si>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</si>
  <si>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</si>
  <si>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</si>
  <si>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</si>
  <si>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</si>
  <si>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</si>
  <si>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</si>
  <si>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</si>
  <si>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</si>
  <si>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</si>
  <si>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</si>
  <si>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</si>
  <si>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</si>
  <si>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</si>
  <si>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</si>
  <si>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</si>
  <si>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</si>
  <si>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</si>
  <si>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</si>
  <si>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</si>
  <si>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</si>
  <si>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</si>
  <si>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</si>
  <si>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</si>
  <si>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</si>
  <si>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</si>
  <si>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</si>
  <si>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</si>
  <si>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</si>
  <si>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</si>
  <si>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</si>
  <si>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</si>
  <si>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</si>
  <si>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</si>
  <si>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</si>
  <si>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</si>
  <si>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</si>
  <si>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</si>
  <si>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</si>
  <si>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</si>
  <si>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</si>
  <si>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</si>
  <si>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</si>
  <si>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</si>
  <si>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</si>
  <si>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</si>
  <si>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</si>
  <si>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</si>
  <si>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</si>
  <si>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</si>
  <si>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</si>
  <si>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</si>
  <si>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</si>
  <si>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</si>
  <si>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</si>
  <si>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</si>
  <si>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</si>
  <si>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</si>
  <si>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</si>
  <si>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</si>
  <si>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</si>
  <si>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</si>
  <si>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</si>
  <si>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</si>
  <si>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</si>
  <si>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</si>
  <si>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</si>
  <si>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</si>
  <si>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</si>
  <si>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</si>
  <si>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</si>
  <si>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</si>
  <si>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</si>
  <si>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</si>
  <si>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</si>
  <si>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</si>
  <si>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</si>
  <si>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</si>
  <si>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</si>
  <si>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</si>
  <si>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</si>
  <si>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</si>
  <si>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</si>
  <si>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</si>
  <si>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</si>
  <si>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</si>
  <si>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</si>
  <si>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</si>
  <si>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</si>
  <si>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</si>
  <si>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</si>
  <si>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</si>
  <si>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</si>
  <si>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</si>
  <si>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</si>
  <si>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</si>
  <si>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</si>
  <si>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</si>
  <si>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</si>
  <si>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</si>
  <si>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</si>
  <si>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</si>
  <si>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</si>
  <si>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</si>
  <si>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</si>
  <si>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</si>
  <si>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</si>
  <si>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</si>
  <si>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</si>
  <si>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</si>
  <si>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</si>
  <si>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</si>
  <si>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</si>
  <si>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</si>
  <si>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</si>
  <si>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</si>
  <si>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</si>
  <si>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</si>
  <si>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</si>
  <si>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</si>
  <si>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</si>
  <si>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</si>
  <si>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</si>
  <si>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</si>
  <si>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</si>
  <si>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</si>
  <si>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</si>
  <si>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</si>
  <si>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</si>
  <si>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</si>
  <si>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</si>
  <si>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</si>
  <si>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</si>
  <si>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</si>
  <si>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</si>
  <si>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</si>
  <si>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</si>
  <si>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</si>
  <si>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</si>
  <si>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</si>
  <si>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</si>
  <si>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</si>
  <si>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</si>
  <si>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</si>
  <si>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</si>
  <si>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</si>
  <si>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</si>
  <si>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</si>
  <si>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</si>
  <si>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</si>
  <si>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</si>
  <si>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</si>
  <si>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</si>
  <si>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</si>
  <si>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</si>
  <si>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</si>
  <si>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</si>
  <si>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</si>
  <si>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</si>
  <si>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</si>
  <si>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</si>
  <si>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</si>
  <si>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</si>
  <si>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</si>
  <si>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</si>
  <si>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</si>
  <si>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</si>
  <si>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</si>
  <si>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</si>
  <si>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</si>
  <si>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</si>
  <si>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</si>
  <si>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</si>
  <si>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</si>
  <si>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</si>
  <si>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</si>
  <si>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</si>
  <si>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</si>
  <si>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</si>
  <si>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</si>
  <si>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</si>
  <si>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</si>
  <si>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</si>
  <si>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</si>
  <si>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</si>
  <si>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</si>
  <si>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</si>
  <si>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</si>
  <si>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</si>
  <si>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</si>
  <si>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</si>
  <si>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</si>
  <si>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</si>
  <si>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</si>
  <si>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</si>
  <si>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</si>
  <si>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</si>
  <si>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</si>
  <si>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</si>
  <si>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</si>
  <si>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</si>
  <si>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</si>
  <si>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</si>
  <si>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</si>
  <si>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</si>
  <si>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</si>
  <si>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</si>
  <si>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</si>
  <si>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</si>
  <si>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</si>
  <si>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</si>
  <si>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</si>
  <si>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</si>
  <si>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</si>
  <si>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</si>
  <si>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</si>
  <si>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</si>
  <si>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</si>
  <si>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</si>
  <si>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</si>
  <si>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</si>
  <si>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</si>
  <si>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</si>
  <si>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</si>
  <si>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</si>
  <si>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</si>
  <si>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</si>
  <si>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</si>
  <si>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</si>
  <si>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</si>
  <si>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</si>
  <si>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</si>
  <si>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</si>
  <si>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</si>
  <si>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</si>
  <si>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</si>
  <si>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</si>
  <si>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</si>
  <si>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</si>
  <si>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</si>
  <si>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</si>
  <si>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</si>
  <si>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</si>
  <si>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</si>
  <si>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</si>
  <si>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</si>
  <si>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</si>
  <si>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</si>
  <si>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</si>
  <si>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</si>
  <si>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</si>
  <si>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</si>
  <si>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</si>
  <si>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</si>
  <si>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</si>
  <si>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</si>
  <si>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</si>
  <si>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</si>
  <si>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</si>
  <si>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</si>
  <si>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</si>
  <si>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</si>
  <si>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</si>
  <si>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</si>
  <si>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</si>
  <si>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</si>
  <si>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</si>
  <si>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</si>
  <si>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</si>
  <si>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</si>
  <si>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</si>
  <si>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</si>
  <si>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</si>
  <si>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</si>
  <si>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</si>
  <si>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</si>
  <si>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</si>
  <si>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</si>
  <si>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</si>
  <si>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</si>
  <si>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</si>
  <si>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</si>
  <si>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</si>
  <si>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</si>
  <si>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</si>
  <si>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</si>
  <si>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</si>
  <si>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</si>
  <si>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</si>
  <si>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</si>
  <si>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</si>
  <si>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</si>
  <si>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</si>
  <si>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</si>
  <si>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</si>
  <si>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</si>
  <si>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</si>
  <si>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</si>
  <si>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</si>
  <si>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</si>
  <si>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</si>
  <si>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</si>
  <si>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</si>
  <si>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</si>
  <si>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</si>
  <si>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</si>
  <si>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</si>
  <si>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</si>
  <si>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</si>
  <si>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</si>
  <si>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</si>
  <si>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</si>
  <si>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</si>
  <si>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</si>
  <si>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</si>
  <si>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</si>
  <si>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</si>
  <si>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</si>
  <si>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</si>
  <si>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</si>
  <si>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</si>
  <si>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</si>
  <si>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</si>
  <si>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</si>
  <si>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</si>
  <si>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</si>
  <si>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</si>
  <si>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</si>
  <si>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</si>
  <si>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</si>
  <si>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</si>
  <si>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</si>
  <si>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</si>
  <si>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</si>
  <si>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</si>
  <si>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</si>
  <si>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</si>
  <si>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</si>
  <si>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</si>
  <si>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</si>
  <si>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</si>
  <si>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</si>
  <si>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</si>
  <si>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</si>
  <si>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</si>
  <si>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</si>
  <si>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</si>
  <si>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</si>
  <si>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</si>
  <si>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</si>
  <si>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</si>
  <si>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</si>
  <si>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</si>
  <si>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</si>
  <si>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</si>
  <si>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</si>
  <si>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</si>
  <si>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</si>
  <si>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</si>
  <si>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</si>
  <si>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</si>
  <si>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</si>
  <si>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</si>
  <si>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</si>
  <si>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</si>
  <si>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</si>
  <si>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</si>
  <si>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</si>
  <si>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</si>
  <si>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</si>
  <si>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</si>
  <si>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</si>
  <si>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</si>
  <si>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</si>
  <si>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</si>
  <si>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</si>
  <si>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</si>
  <si>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</si>
  <si>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</si>
  <si>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</si>
  <si>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</si>
  <si>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</si>
  <si>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</si>
  <si>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</si>
  <si>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</si>
  <si>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</si>
  <si>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</si>
  <si>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</si>
  <si>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</si>
  <si>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</si>
  <si>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</si>
  <si>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</si>
  <si>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</si>
  <si>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</si>
  <si>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</si>
  <si>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</si>
  <si>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</si>
  <si>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</si>
  <si>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</si>
  <si>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</si>
  <si>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</si>
  <si>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</si>
  <si>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</si>
  <si>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</si>
  <si>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</si>
  <si>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</si>
  <si>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</si>
  <si>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</si>
  <si>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</si>
  <si>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</si>
  <si>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</si>
  <si>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</si>
  <si>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</si>
  <si>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</si>
  <si>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</si>
  <si>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</si>
  <si>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</si>
  <si>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</si>
  <si>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</si>
  <si>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</si>
  <si>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</si>
  <si>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</si>
  <si>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</si>
  <si>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</si>
  <si>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</si>
  <si>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</si>
  <si>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</si>
  <si>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</si>
  <si>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</si>
  <si>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</si>
  <si>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</si>
  <si>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</si>
  <si>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</si>
  <si>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</si>
  <si>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</si>
  <si>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</si>
  <si>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</si>
  <si>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</si>
  <si>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</si>
  <si>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</si>
  <si>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</si>
  <si>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</si>
  <si>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</si>
  <si>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</si>
  <si>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</si>
  <si>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</si>
  <si>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</si>
  <si>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</si>
  <si>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</si>
  <si>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</si>
  <si>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</si>
  <si>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</si>
  <si>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</si>
  <si>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</si>
  <si>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</si>
  <si>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</si>
  <si>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</si>
  <si>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</si>
  <si>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</si>
  <si>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</si>
  <si>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</si>
  <si>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</si>
  <si>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</si>
  <si>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</si>
  <si>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</si>
  <si>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</si>
  <si>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</si>
  <si>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</si>
  <si>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</si>
  <si>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</si>
  <si>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</si>
  <si>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</si>
  <si>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</si>
  <si>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</si>
  <si>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</si>
  <si>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</si>
  <si>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</si>
  <si>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</si>
  <si>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</si>
  <si>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</si>
  <si>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</si>
  <si>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</si>
  <si>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</si>
  <si>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</si>
  <si>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</si>
  <si>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</si>
  <si>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</si>
  <si>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</si>
  <si>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</si>
  <si>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</si>
  <si>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</si>
  <si>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</si>
  <si>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</si>
  <si>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</si>
  <si>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</si>
  <si>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</si>
  <si>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</si>
  <si>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</si>
  <si>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</si>
  <si>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</si>
  <si>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</si>
  <si>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</si>
  <si>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</si>
  <si>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</si>
  <si>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</si>
  <si>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</si>
  <si>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</si>
  <si>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</si>
  <si>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</si>
  <si>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</si>
  <si>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</si>
  <si>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</si>
  <si>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</si>
  <si>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</si>
  <si>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</si>
  <si>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</si>
  <si>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</si>
  <si>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</si>
  <si>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</si>
  <si>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</si>
  <si>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</si>
  <si>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</si>
  <si>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</si>
  <si>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</si>
  <si>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</si>
  <si>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</si>
  <si>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</si>
  <si>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</si>
  <si>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</si>
  <si>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</si>
  <si>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</si>
  <si>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</si>
  <si>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</si>
  <si>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</si>
  <si>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</si>
  <si>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</si>
  <si>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</si>
  <si>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</si>
  <si>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</si>
  <si>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</si>
  <si>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</si>
  <si>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</si>
  <si>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</si>
  <si>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</si>
  <si>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</si>
  <si>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</si>
  <si>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</si>
  <si>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</si>
  <si>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</si>
  <si>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</si>
  <si>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</si>
  <si>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</si>
  <si>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</si>
  <si>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</si>
  <si>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</si>
  <si>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</si>
  <si>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</si>
  <si>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</si>
  <si>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</si>
  <si>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</si>
  <si>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</si>
  <si>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</si>
  <si>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</si>
  <si>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</si>
  <si>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</si>
  <si>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</si>
  <si>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</si>
  <si>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</si>
  <si>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</si>
  <si>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</si>
  <si>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</si>
  <si>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</si>
  <si>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</si>
  <si>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</si>
  <si>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</si>
  <si>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</si>
  <si>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</si>
  <si>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</si>
  <si>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</si>
  <si>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</si>
  <si>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</si>
  <si>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</si>
  <si>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</si>
  <si>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</si>
  <si>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</si>
  <si>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</si>
  <si>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</si>
  <si>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</si>
  <si>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</si>
  <si>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</si>
  <si>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</si>
  <si>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</si>
  <si>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</si>
  <si>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</si>
  <si>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</si>
  <si>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</si>
  <si>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</si>
  <si>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</si>
  <si>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</si>
  <si>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</si>
  <si>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</si>
  <si>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</si>
  <si>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</si>
  <si>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</si>
  <si>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</si>
  <si>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</si>
  <si>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</si>
  <si>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</si>
  <si>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</si>
  <si>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</si>
  <si>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</si>
  <si>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</si>
  <si>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</si>
  <si>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</si>
  <si>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</si>
  <si>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</si>
  <si>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</si>
  <si>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</si>
  <si>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</si>
  <si>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</si>
  <si>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</si>
  <si>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</si>
  <si>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</si>
  <si>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</si>
  <si>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</si>
  <si>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</si>
  <si>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</si>
  <si>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</si>
  <si>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</si>
  <si>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</si>
  <si>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</si>
  <si>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</si>
  <si>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</si>
  <si>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</si>
  <si>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</si>
  <si>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</si>
  <si>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</si>
  <si>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</si>
  <si>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</si>
  <si>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</si>
  <si>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</si>
  <si>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</si>
  <si>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</si>
  <si>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</si>
  <si>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</si>
  <si>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</si>
  <si>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</si>
  <si>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</si>
  <si>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</si>
  <si>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</si>
  <si>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</si>
  <si>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</si>
  <si>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</si>
  <si>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</si>
  <si>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</si>
  <si>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</si>
  <si>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</si>
  <si>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</si>
  <si>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</si>
  <si>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</si>
  <si>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</si>
  <si>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</si>
  <si>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</si>
  <si>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</si>
  <si>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</si>
  <si>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</si>
  <si>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</si>
  <si>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</si>
  <si>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</si>
  <si>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</si>
  <si>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</si>
  <si>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</si>
  <si>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</si>
  <si>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</si>
  <si>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</si>
  <si>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</si>
  <si>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</si>
  <si>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</si>
  <si>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</si>
  <si>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</si>
  <si>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</si>
  <si>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</si>
  <si>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</si>
  <si>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</si>
  <si>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</si>
  <si>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</si>
  <si>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</si>
  <si>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</si>
  <si>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</si>
  <si>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</si>
  <si>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</si>
  <si>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</si>
  <si>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</si>
  <si>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</si>
  <si>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</si>
  <si>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</si>
  <si>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</si>
  <si>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</si>
  <si>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</si>
  <si>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</si>
  <si>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</si>
  <si>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</si>
  <si>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</si>
  <si>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</si>
  <si>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</si>
  <si>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</si>
  <si>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</si>
  <si>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</si>
  <si>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</si>
  <si>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</si>
  <si>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</si>
  <si>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</si>
  <si>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</si>
  <si>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</si>
  <si>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</si>
  <si>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</si>
  <si>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</si>
  <si>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</si>
  <si>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</si>
  <si>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</si>
  <si>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</si>
  <si>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</si>
  <si>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</si>
  <si>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</si>
  <si>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</si>
  <si>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</si>
  <si>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</si>
  <si>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</si>
  <si>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</si>
  <si>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</si>
  <si>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</si>
  <si>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</si>
  <si>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</si>
  <si>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</si>
  <si>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</si>
  <si>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</si>
  <si>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</si>
  <si>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</si>
  <si>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</si>
  <si>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</si>
  <si>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</si>
  <si>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</si>
  <si>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</si>
  <si>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</si>
  <si>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</si>
  <si>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</si>
  <si>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</si>
  <si>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</si>
  <si>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</si>
  <si>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</si>
  <si>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</si>
  <si>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</si>
  <si>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</si>
  <si>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</si>
  <si>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</si>
  <si>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</si>
  <si>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</si>
  <si>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</si>
  <si>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</si>
  <si>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</si>
  <si>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</si>
  <si>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</si>
  <si>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</si>
  <si>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</si>
  <si>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</si>
  <si>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</si>
  <si>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</si>
  <si>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</si>
  <si>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</si>
  <si>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</si>
  <si>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</si>
  <si>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</si>
  <si>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</si>
  <si>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</si>
  <si>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</si>
  <si>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</si>
  <si>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</si>
  <si>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</si>
  <si>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</si>
  <si>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</si>
  <si>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</si>
  <si>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</si>
  <si>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</si>
  <si>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</si>
  <si>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</si>
  <si>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</si>
  <si>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</si>
  <si>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</si>
  <si>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</si>
  <si>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</si>
  <si>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</si>
  <si>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</si>
  <si>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</si>
  <si>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</si>
  <si>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</si>
  <si>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</si>
  <si>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</si>
  <si>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</si>
  <si>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</si>
  <si>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</si>
  <si>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</si>
  <si>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</si>
  <si>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</si>
  <si>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</si>
  <si>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</si>
  <si>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</si>
  <si>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</si>
  <si>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</si>
  <si>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</si>
  <si>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</si>
  <si>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</si>
  <si>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</si>
  <si>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</si>
  <si>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</si>
  <si>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</si>
  <si>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</si>
  <si>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</si>
  <si>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</si>
  <si>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</si>
  <si>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</si>
  <si>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</si>
  <si>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</si>
  <si>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</si>
  <si>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</si>
  <si>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</si>
  <si>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</si>
  <si>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</si>
  <si>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</si>
  <si>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</si>
  <si>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</si>
  <si>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</si>
  <si>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</si>
  <si>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</si>
  <si>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</si>
  <si>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</si>
  <si>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</si>
  <si>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</si>
  <si>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</si>
  <si>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</si>
  <si>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</si>
  <si>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</si>
  <si>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</si>
  <si>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</si>
  <si>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</si>
  <si>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</si>
  <si>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</si>
  <si>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</si>
  <si>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</si>
  <si>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</si>
  <si>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</si>
  <si>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</si>
  <si>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</si>
  <si>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</si>
  <si>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</si>
  <si>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</si>
  <si>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</si>
  <si>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</si>
  <si>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</si>
  <si>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</si>
  <si>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</si>
  <si>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</si>
  <si>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</si>
  <si>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</si>
  <si>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</si>
  <si>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</si>
  <si>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</si>
  <si>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</si>
  <si>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</si>
  <si>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</si>
  <si>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</si>
  <si>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</si>
  <si>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</si>
  <si>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</si>
  <si>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</si>
  <si>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</si>
  <si>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</si>
  <si>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</si>
  <si>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</si>
  <si>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</si>
  <si>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</si>
  <si>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</si>
  <si>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</si>
  <si>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</si>
  <si>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</si>
  <si>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</si>
  <si>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</si>
  <si>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</si>
  <si>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</si>
  <si>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</si>
  <si>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</si>
  <si>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</si>
  <si>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</si>
  <si>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</si>
  <si>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</si>
  <si>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</si>
  <si>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</si>
  <si>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</si>
  <si>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</si>
  <si>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</si>
  <si>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</si>
  <si>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</si>
  <si>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</si>
  <si>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</si>
  <si>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</si>
  <si>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</si>
  <si>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</si>
  <si>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</si>
  <si>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</si>
  <si>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</si>
  <si>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</si>
  <si>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</si>
  <si>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</si>
  <si>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</si>
  <si>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</si>
  <si>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</si>
  <si>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</si>
  <si>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</si>
  <si>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</si>
  <si>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</si>
  <si>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</si>
  <si>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</si>
  <si>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</si>
  <si>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</si>
  <si>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</si>
  <si>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</si>
  <si>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</si>
  <si>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</si>
  <si>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</si>
  <si>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</si>
  <si>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</si>
  <si>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</si>
  <si>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</si>
  <si>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</si>
  <si>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</si>
  <si>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</si>
  <si>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</si>
  <si>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</si>
  <si>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</si>
  <si>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</si>
  <si>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</si>
  <si>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</si>
  <si>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</si>
  <si>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</si>
  <si>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</si>
  <si>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</si>
  <si>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</si>
  <si>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</si>
  <si>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</si>
  <si>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</si>
  <si>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</si>
  <si>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</si>
  <si>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</si>
  <si>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</si>
  <si>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</si>
  <si>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</si>
  <si>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</si>
  <si>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</si>
  <si>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</si>
  <si>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</si>
  <si>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</si>
  <si>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</si>
  <si>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</si>
  <si>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</si>
  <si>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</si>
  <si>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</si>
  <si>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</si>
  <si>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</si>
  <si>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</si>
  <si>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</si>
  <si>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</si>
  <si>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</si>
  <si>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</si>
  <si>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</si>
  <si>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</si>
  <si>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</si>
  <si>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</si>
  <si>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</si>
  <si>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</si>
  <si>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</si>
  <si>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</si>
  <si>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</si>
  <si>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</si>
  <si>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</si>
  <si>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</si>
  <si>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</si>
  <si>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</si>
  <si>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</si>
  <si>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</si>
  <si>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</si>
  <si>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</si>
  <si>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</si>
  <si>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</si>
  <si>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</si>
  <si>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</si>
  <si>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</si>
  <si>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</si>
  <si>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</si>
  <si>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</si>
  <si>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</si>
  <si>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</si>
  <si>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</si>
  <si>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</si>
  <si>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</si>
  <si>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</si>
  <si>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</si>
  <si>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</si>
  <si>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</si>
  <si>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</si>
  <si>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</si>
  <si>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</si>
  <si>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</si>
  <si>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</si>
  <si>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</si>
  <si>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</si>
  <si>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</si>
  <si>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</si>
  <si>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</si>
  <si>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</si>
  <si>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</si>
  <si>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</si>
  <si>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</si>
  <si>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</si>
  <si>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</si>
  <si>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</si>
  <si>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</si>
  <si>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</si>
  <si>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</si>
  <si>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</si>
  <si>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</si>
  <si>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</si>
  <si>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</si>
  <si>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</si>
  <si>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</si>
  <si>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</si>
  <si>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</si>
  <si>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</si>
  <si>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</si>
  <si>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</si>
  <si>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</si>
  <si>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</si>
  <si>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</si>
  <si>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</si>
  <si>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</si>
  <si>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</si>
  <si>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</si>
  <si>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</si>
  <si>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</si>
  <si>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</si>
  <si>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</si>
  <si>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</si>
  <si>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</si>
  <si>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</si>
  <si>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</si>
  <si>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</si>
  <si>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</si>
  <si>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</si>
  <si>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</si>
  <si>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</si>
  <si>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</si>
  <si>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</si>
  <si>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</si>
  <si>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</si>
  <si>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</si>
  <si>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</si>
  <si>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</si>
  <si>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</si>
  <si>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</si>
  <si>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</si>
  <si>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</si>
  <si>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</si>
  <si>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</si>
  <si>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</si>
  <si>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</si>
  <si>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</si>
  <si>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</si>
  <si>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</si>
  <si>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</si>
  <si>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</si>
  <si>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</si>
  <si>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</si>
  <si>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</si>
  <si>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</si>
  <si>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</si>
  <si>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</si>
  <si>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</si>
  <si>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</si>
  <si>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</si>
  <si>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</si>
  <si>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</si>
  <si>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</si>
  <si>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</si>
  <si>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</si>
  <si>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</si>
  <si>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</si>
  <si>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</si>
  <si>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</si>
  <si>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</si>
  <si>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</si>
  <si>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</si>
  <si>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</si>
  <si>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</si>
  <si>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</si>
  <si>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</si>
  <si>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</si>
  <si>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</si>
  <si>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</si>
  <si>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</si>
  <si>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</si>
  <si>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</si>
  <si>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</si>
  <si>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</si>
  <si>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</si>
  <si>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</si>
  <si>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</si>
  <si>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</si>
  <si>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</si>
  <si>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</si>
  <si>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</si>
  <si>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</si>
  <si>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</si>
  <si>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</si>
  <si>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</si>
  <si>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</si>
  <si>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</si>
  <si>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</si>
  <si>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</si>
  <si>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</si>
  <si>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</si>
  <si>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</si>
  <si>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</si>
  <si>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</si>
  <si>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</si>
  <si>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</si>
  <si>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</si>
  <si>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</si>
  <si>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</si>
  <si>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</si>
  <si>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</si>
  <si>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</si>
  <si>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</si>
  <si>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</si>
  <si>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</si>
  <si>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</si>
  <si>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</si>
  <si>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</si>
  <si>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</si>
  <si>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</si>
  <si>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</si>
  <si>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</si>
  <si>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</si>
  <si>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</si>
  <si>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</si>
  <si>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</si>
  <si>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</si>
  <si>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</si>
  <si>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</si>
  <si>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</si>
  <si>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</si>
  <si>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</si>
  <si>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</si>
  <si>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</si>
  <si>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</si>
  <si>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</si>
  <si>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</si>
  <si>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</si>
  <si>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</si>
  <si>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</si>
  <si>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</si>
  <si>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</si>
  <si>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</si>
  <si>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</si>
  <si>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</si>
  <si>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</si>
  <si>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</si>
  <si>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</si>
  <si>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</si>
  <si>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</si>
  <si>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</si>
  <si>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</si>
  <si>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</si>
  <si>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</si>
  <si>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</si>
  <si>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</si>
  <si>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</si>
  <si>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</si>
  <si>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</si>
  <si>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</si>
  <si>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</si>
  <si>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</si>
  <si>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</si>
  <si>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</si>
  <si>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</si>
  <si>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</si>
  <si>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</si>
  <si>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</si>
  <si>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</si>
  <si>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</si>
  <si>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</si>
  <si>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</si>
  <si>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</si>
  <si>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</si>
  <si>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</si>
  <si>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</si>
  <si>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</si>
  <si>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</si>
  <si>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</si>
  <si>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</si>
  <si>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</si>
  <si>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</si>
  <si>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</si>
  <si>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</si>
  <si>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</si>
  <si>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</si>
  <si>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</si>
  <si>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</si>
  <si>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</si>
  <si>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</si>
  <si>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</si>
  <si>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</si>
  <si>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</si>
  <si>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</si>
  <si>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</si>
  <si>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</si>
  <si>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</si>
  <si>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</si>
  <si>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</si>
  <si>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</si>
  <si>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</si>
  <si>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</si>
  <si>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</si>
  <si>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</si>
  <si>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</si>
  <si>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</si>
  <si>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</si>
  <si>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</si>
  <si>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</si>
  <si>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</si>
  <si>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</si>
  <si>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</si>
  <si>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</si>
  <si>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</si>
  <si>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</si>
  <si>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</si>
  <si>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</si>
  <si>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</si>
  <si>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</si>
  <si>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</si>
  <si>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</si>
  <si>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</si>
  <si>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</si>
  <si>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</si>
  <si>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</si>
  <si>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</si>
  <si>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</si>
  <si>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</si>
  <si>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</si>
  <si>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</si>
  <si>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</si>
  <si>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</si>
  <si>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</si>
  <si>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</si>
  <si>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</si>
  <si>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</si>
  <si>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</si>
  <si>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</si>
  <si>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</si>
  <si>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</si>
  <si>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</si>
  <si>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</si>
  <si>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</si>
  <si>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</si>
  <si>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</si>
  <si>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</si>
  <si>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</si>
  <si>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</si>
  <si>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</si>
  <si>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</si>
  <si>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</si>
  <si>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</si>
  <si>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</si>
  <si>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</si>
  <si>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</si>
  <si>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</si>
  <si>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</si>
  <si>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</si>
  <si>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</si>
  <si>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</si>
  <si>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</si>
  <si>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</si>
  <si>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</si>
  <si>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</si>
  <si>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</si>
  <si>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</si>
  <si>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</si>
  <si>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</si>
  <si>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</si>
  <si>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</si>
  <si>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</si>
  <si>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</si>
  <si>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</si>
  <si>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</si>
  <si>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</si>
  <si>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</si>
  <si>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</si>
  <si>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</si>
  <si>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</si>
  <si>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</si>
  <si>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</si>
  <si>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</si>
  <si>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</si>
  <si>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</si>
  <si>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</si>
  <si>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</si>
  <si>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</si>
  <si>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</si>
  <si>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</si>
  <si>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</si>
  <si>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</si>
  <si>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</si>
  <si>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</si>
  <si>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</si>
  <si>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</si>
  <si>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</si>
  <si>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</si>
  <si>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</si>
  <si>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</si>
  <si>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</si>
  <si>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</si>
  <si>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</si>
  <si>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</si>
  <si>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</si>
  <si>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</si>
  <si>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</si>
  <si>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</si>
  <si>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</si>
  <si>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</si>
  <si>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</si>
  <si>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</si>
  <si>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</si>
  <si>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</si>
  <si>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</si>
  <si>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</si>
  <si>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</si>
  <si>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</si>
  <si>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</si>
  <si>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</si>
  <si>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</si>
  <si>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</si>
  <si>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</si>
  <si>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</si>
  <si>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</si>
  <si>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</si>
  <si>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</si>
  <si>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</si>
  <si>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</si>
  <si>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</si>
  <si>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</si>
  <si>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</si>
  <si>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</si>
  <si>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</si>
  <si>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</si>
  <si>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</si>
  <si>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</si>
  <si>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</si>
  <si>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</si>
  <si>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</si>
  <si>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</si>
  <si>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</si>
  <si>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</si>
  <si>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</si>
  <si>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</si>
  <si>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</si>
  <si>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</si>
  <si>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</si>
  <si>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</si>
  <si>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</si>
  <si>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</si>
  <si>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</si>
  <si>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</si>
  <si>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</si>
  <si>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</si>
  <si>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</si>
  <si>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</si>
  <si>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</si>
  <si>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</si>
  <si>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</si>
  <si>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</si>
  <si>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</si>
  <si>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</si>
  <si>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</si>
  <si>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</si>
  <si>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</si>
  <si>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</si>
  <si>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</si>
  <si>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</si>
  <si>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</si>
  <si>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</si>
  <si>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</si>
  <si>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</si>
  <si>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</si>
  <si>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</si>
  <si>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</si>
  <si>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</si>
  <si>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</si>
  <si>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</si>
  <si>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</si>
  <si>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</si>
  <si>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</si>
  <si>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</si>
  <si>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</si>
  <si>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</si>
  <si>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</si>
  <si>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</si>
  <si>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</si>
  <si>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</si>
  <si>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</si>
  <si>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</si>
  <si>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</si>
  <si>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</si>
  <si>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</si>
  <si>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</si>
  <si>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</si>
  <si>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</si>
  <si>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</si>
  <si>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</si>
  <si>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</si>
  <si>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</si>
  <si>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</si>
  <si>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</si>
  <si>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</si>
  <si>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</si>
  <si>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</si>
  <si>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</si>
  <si>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</si>
  <si>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</si>
  <si>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</si>
  <si>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</si>
  <si>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</si>
  <si>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</si>
  <si>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</si>
  <si>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</si>
  <si>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</si>
  <si>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</si>
  <si>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</si>
  <si>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</si>
  <si>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</si>
  <si>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</si>
  <si>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</si>
  <si>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</si>
  <si>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</si>
  <si>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</si>
  <si>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</si>
  <si>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</si>
  <si>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</si>
  <si>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</si>
  <si>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</si>
  <si>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</si>
  <si>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</si>
  <si>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</si>
  <si>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</si>
  <si>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</si>
  <si>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</si>
  <si>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</si>
  <si>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</si>
  <si>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</si>
  <si>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</si>
  <si>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</si>
  <si>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</si>
  <si>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</si>
  <si>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</si>
  <si>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</si>
  <si>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</si>
  <si>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</si>
  <si>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</si>
  <si>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</si>
  <si>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</si>
  <si>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</si>
  <si>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</si>
  <si>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</si>
  <si>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</si>
  <si>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</si>
  <si>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</si>
  <si>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</si>
  <si>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</si>
  <si>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</si>
  <si>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</si>
  <si>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</si>
  <si>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</si>
  <si>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</si>
  <si>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</si>
  <si>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</si>
  <si>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</si>
  <si>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</si>
  <si>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</si>
  <si>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</si>
  <si>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</si>
  <si>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</si>
  <si>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</si>
  <si>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</si>
  <si>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</si>
  <si>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</si>
  <si>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</si>
  <si>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</si>
  <si>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</si>
  <si>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</si>
  <si>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</si>
  <si>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</si>
  <si>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</si>
  <si>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</si>
  <si>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</si>
  <si>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</si>
  <si>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</si>
  <si>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</si>
  <si>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</si>
  <si>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</si>
  <si>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</si>
  <si>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</si>
  <si>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</si>
  <si>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</si>
  <si>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</si>
  <si>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</si>
  <si>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</si>
  <si>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</si>
  <si>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</si>
  <si>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</si>
  <si>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</si>
  <si>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</si>
  <si>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</si>
  <si>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</si>
  <si>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</si>
  <si>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</si>
  <si>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</si>
  <si>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</si>
  <si>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</si>
  <si>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</si>
  <si>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</si>
  <si>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</si>
  <si>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</si>
  <si>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</si>
  <si>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</si>
  <si>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</si>
  <si>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</si>
  <si>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</si>
  <si>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</si>
  <si>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</si>
  <si>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</si>
  <si>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</si>
  <si>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</si>
  <si>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</si>
  <si>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</si>
  <si>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</si>
  <si>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</si>
  <si>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</si>
  <si>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</si>
  <si>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</si>
  <si>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</si>
  <si>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</si>
  <si>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</si>
  <si>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</si>
  <si>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</si>
  <si>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</si>
  <si>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</si>
  <si>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</si>
  <si>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</si>
  <si>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</si>
  <si>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</si>
  <si>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</si>
  <si>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</si>
  <si>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</si>
  <si>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</si>
  <si>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</si>
  <si>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</si>
  <si>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</si>
  <si>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</si>
  <si>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</si>
  <si>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</si>
  <si>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</si>
  <si>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</si>
  <si>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</si>
  <si>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</si>
  <si>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</si>
  <si>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</si>
  <si>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</si>
  <si>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</si>
  <si>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</si>
  <si>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</si>
  <si>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</si>
  <si>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</si>
  <si>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</si>
  <si>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</si>
  <si>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</si>
  <si>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</si>
  <si>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</si>
  <si>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</si>
  <si>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</si>
  <si>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</si>
  <si>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</si>
  <si>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</si>
  <si>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</si>
  <si>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</si>
  <si>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</si>
  <si>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</si>
  <si>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</si>
  <si>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</si>
  <si>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</si>
  <si>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</si>
  <si>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</si>
  <si>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</si>
  <si>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</si>
  <si>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</si>
  <si>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</si>
  <si>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</si>
  <si>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</si>
  <si>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</si>
  <si>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</si>
  <si>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</si>
  <si>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</si>
  <si>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</si>
  <si>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</si>
  <si>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</si>
  <si>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</si>
  <si>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</si>
  <si>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</si>
  <si>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</si>
  <si>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</si>
  <si>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</si>
  <si>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</si>
  <si>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</si>
  <si>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</si>
  <si>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</si>
  <si>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</si>
  <si>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</si>
  <si>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</si>
  <si>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</si>
  <si>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</si>
  <si>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</si>
  <si>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</si>
  <si>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</si>
  <si>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</si>
  <si>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</si>
  <si>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</si>
  <si>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</si>
  <si>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</si>
  <si>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</si>
  <si>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</si>
  <si>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</si>
  <si>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</si>
  <si>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</si>
  <si>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</si>
  <si>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</si>
  <si>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</si>
  <si>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</si>
  <si>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</si>
  <si>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</si>
  <si>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</si>
  <si>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</si>
  <si>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</si>
  <si>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</si>
  <si>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</si>
  <si>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</si>
  <si>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</si>
  <si>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</si>
  <si>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</si>
  <si>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</si>
  <si>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</si>
  <si>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</si>
  <si>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</si>
  <si>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</si>
  <si>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</si>
  <si>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</si>
  <si>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</si>
  <si>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</si>
  <si>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</si>
  <si>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</si>
  <si>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</si>
  <si>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</si>
  <si>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</si>
  <si>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</si>
  <si>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</si>
  <si>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</si>
  <si>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</si>
  <si>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</si>
  <si>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</si>
  <si>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</si>
  <si>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</si>
  <si>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</si>
  <si>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</si>
  <si>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</si>
  <si>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</si>
  <si>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</si>
  <si>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</si>
  <si>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</si>
  <si>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</si>
  <si>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</si>
  <si>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</si>
  <si>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</si>
  <si>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</si>
  <si>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</si>
  <si>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</si>
  <si>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</si>
  <si>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</si>
  <si>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</si>
  <si>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</si>
  <si>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</si>
  <si>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</si>
  <si>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</si>
  <si>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</si>
  <si>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</si>
  <si>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</si>
  <si>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</si>
  <si>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</si>
  <si>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</si>
  <si>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</si>
  <si>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</si>
  <si>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</si>
  <si>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</si>
  <si>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</si>
  <si>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</si>
  <si>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</si>
  <si>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</si>
  <si>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</si>
  <si>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</si>
  <si>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</si>
  <si>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</si>
  <si>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</si>
  <si>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</si>
  <si>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</si>
  <si>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</si>
  <si>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</si>
  <si>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</si>
  <si>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</si>
  <si>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</si>
  <si>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</si>
  <si>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</si>
  <si>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</si>
  <si>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</si>
  <si>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</si>
  <si>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</si>
  <si>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</si>
  <si>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</si>
  <si>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</si>
  <si>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</si>
  <si>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</si>
  <si>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</si>
  <si>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</si>
  <si>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</si>
  <si>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</si>
  <si>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</si>
  <si>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</si>
  <si>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</si>
  <si>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</si>
  <si>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</si>
  <si>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</si>
  <si>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</si>
  <si>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</si>
  <si>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</si>
  <si>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</si>
  <si>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</si>
  <si>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</si>
  <si>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</si>
  <si>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</si>
  <si>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</si>
  <si>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</si>
  <si>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</si>
  <si>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</si>
  <si>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</si>
  <si>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</si>
  <si>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</si>
  <si>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</si>
  <si>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</si>
  <si>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</si>
  <si>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</si>
  <si>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</si>
  <si>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</si>
  <si>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</si>
  <si>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</si>
  <si>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</si>
  <si>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</si>
  <si>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</si>
  <si>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</si>
  <si>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</si>
  <si>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</si>
  <si>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</si>
  <si>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</si>
  <si>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</si>
  <si>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</si>
  <si>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</si>
  <si>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</si>
  <si>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</si>
  <si>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</si>
  <si>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</si>
  <si>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</si>
  <si>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</si>
  <si>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</si>
  <si>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</si>
  <si>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</si>
  <si>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</si>
  <si>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</si>
  <si>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</si>
  <si>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</si>
  <si>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</si>
  <si>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</si>
  <si>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</si>
  <si>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</si>
  <si>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</si>
  <si>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</si>
  <si>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</si>
  <si>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</si>
  <si>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</si>
  <si>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</si>
  <si>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</si>
  <si>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</si>
  <si>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</si>
  <si>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</si>
  <si>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</si>
  <si>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</si>
  <si>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</si>
  <si>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</si>
  <si>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</si>
  <si>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</si>
  <si>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</si>
  <si>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</si>
  <si>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</si>
  <si>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</si>
  <si>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</si>
  <si>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</si>
  <si>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</si>
  <si>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</si>
  <si>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</si>
  <si>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</si>
  <si>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</si>
  <si>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</si>
  <si>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</si>
  <si>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</si>
  <si>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</si>
  <si>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</si>
  <si>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</si>
  <si>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</si>
  <si>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</si>
  <si>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</si>
  <si>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</si>
  <si>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</si>
  <si>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</si>
  <si>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</si>
  <si>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</si>
  <si>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</si>
  <si>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</si>
  <si>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</si>
  <si>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</si>
  <si>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</si>
  <si>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</si>
  <si>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</si>
  <si>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</si>
  <si>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</si>
  <si>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</si>
  <si>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</si>
  <si>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</si>
  <si>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</si>
  <si>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</si>
  <si>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</si>
  <si>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</si>
  <si>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</si>
  <si>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</si>
  <si>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</si>
  <si>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</si>
  <si>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</si>
  <si>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</si>
  <si>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</si>
  <si>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</si>
  <si>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</si>
  <si>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</si>
  <si>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</si>
  <si>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</si>
  <si>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</si>
  <si>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</si>
  <si>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</si>
  <si>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</si>
  <si>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</si>
  <si>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</si>
  <si>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</si>
  <si>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</si>
  <si>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</si>
  <si>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</si>
  <si>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</si>
  <si>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</si>
  <si>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</si>
  <si>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</si>
  <si>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</si>
  <si>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</si>
  <si>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</si>
  <si>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</si>
  <si>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</si>
  <si>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</si>
  <si>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</si>
  <si>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</si>
  <si>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</si>
  <si>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</si>
  <si>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</si>
  <si>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</si>
  <si>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</si>
  <si>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</si>
  <si>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</si>
  <si>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</si>
  <si>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</si>
  <si>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</si>
  <si>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</si>
  <si>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</si>
  <si>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</si>
  <si>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</si>
  <si>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</si>
  <si>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</si>
  <si>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</si>
  <si>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</si>
  <si>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</si>
  <si>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</si>
  <si>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</si>
  <si>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</si>
  <si>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</si>
  <si>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</si>
  <si>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</si>
  <si>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</si>
  <si>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</si>
  <si>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</si>
  <si>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</si>
  <si>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</si>
  <si>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</si>
  <si>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</si>
  <si>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</si>
  <si>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</si>
  <si>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</si>
  <si>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</si>
  <si>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</si>
  <si>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</si>
  <si>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</si>
  <si>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</si>
  <si>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</si>
  <si>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</si>
  <si>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</si>
  <si>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</si>
  <si>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</si>
  <si>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</si>
  <si>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</si>
  <si>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</si>
  <si>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</si>
  <si>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</si>
  <si>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</si>
  <si>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</si>
  <si>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</si>
  <si>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</si>
  <si>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</si>
  <si>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</si>
  <si>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</si>
  <si>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</si>
  <si>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</si>
  <si>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</si>
  <si>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</si>
  <si>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</si>
  <si>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</si>
  <si>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</si>
  <si>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</si>
  <si>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</si>
  <si>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</si>
  <si>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</si>
  <si>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</si>
  <si>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</si>
  <si>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</si>
  <si>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</si>
  <si>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</si>
  <si>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</si>
  <si>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</si>
  <si>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</si>
  <si>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</si>
  <si>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</si>
  <si>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</si>
  <si>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</si>
  <si>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</si>
  <si>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</si>
  <si>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</si>
  <si>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</si>
  <si>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</si>
  <si>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</si>
  <si>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</si>
  <si>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</si>
  <si>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</si>
  <si>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</si>
  <si>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</si>
  <si>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</si>
  <si>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</si>
  <si>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</si>
  <si>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</si>
  <si>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</si>
  <si>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</si>
  <si>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</si>
  <si>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</si>
  <si>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</si>
  <si>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</si>
  <si>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</si>
  <si>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</si>
  <si>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</si>
  <si>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</si>
  <si>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</si>
  <si>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</si>
  <si>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</si>
  <si>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</si>
  <si>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</si>
  <si>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</si>
  <si>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</si>
  <si>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</si>
  <si>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</si>
  <si>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</si>
  <si>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</si>
  <si>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</si>
  <si>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</si>
  <si>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</si>
  <si>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</si>
  <si>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</si>
  <si>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</si>
  <si>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</si>
  <si>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</si>
  <si>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</si>
  <si>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</si>
  <si>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</si>
  <si>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</si>
  <si>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</si>
  <si>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</si>
  <si>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</si>
  <si>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</si>
  <si>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</si>
  <si>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</si>
  <si>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</si>
  <si>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</si>
  <si>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</si>
  <si>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</si>
  <si>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</si>
  <si>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</si>
  <si>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</si>
  <si>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</si>
  <si>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</si>
  <si>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</si>
  <si>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</si>
  <si>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</si>
  <si>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</si>
  <si>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</si>
  <si>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</si>
  <si>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</si>
  <si>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</si>
  <si>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</si>
  <si>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</si>
  <si>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</si>
  <si>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</si>
  <si>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</si>
  <si>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</si>
  <si>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</si>
  <si>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</si>
  <si>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</si>
  <si>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</si>
  <si>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</si>
  <si>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</si>
  <si>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</si>
  <si>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</si>
  <si>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</si>
  <si>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</si>
  <si>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</si>
  <si>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</si>
  <si>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</si>
  <si>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</si>
  <si>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</si>
  <si>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</si>
  <si>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</si>
  <si>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</si>
  <si>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</si>
  <si>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</si>
  <si>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</si>
  <si>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</si>
  <si>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</si>
  <si>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</si>
  <si>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</si>
  <si>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</si>
  <si>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</si>
  <si>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</si>
  <si>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</si>
  <si>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</si>
  <si>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</si>
  <si>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</si>
  <si>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</si>
  <si>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</si>
  <si>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</si>
  <si>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</si>
  <si>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</si>
  <si>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</si>
  <si>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</si>
  <si>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</si>
  <si>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</si>
  <si>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</si>
  <si>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</si>
  <si>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</si>
  <si>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</si>
  <si>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</si>
  <si>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</si>
  <si>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</si>
  <si>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</si>
  <si>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</si>
  <si>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</si>
  <si>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</si>
  <si>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</si>
  <si>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</si>
  <si>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</si>
  <si>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</si>
  <si>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</si>
  <si>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</si>
  <si>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</si>
  <si>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</si>
  <si>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</si>
  <si>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</si>
  <si>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</si>
  <si>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</si>
  <si>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</si>
  <si>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</si>
  <si>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</si>
  <si>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</si>
  <si>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</si>
  <si>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</si>
  <si>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</si>
  <si>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</si>
  <si>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</si>
  <si>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</si>
  <si>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</si>
  <si>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</si>
  <si>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</si>
  <si>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</si>
  <si>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</si>
  <si>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</si>
  <si>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</si>
  <si>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</si>
  <si>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</si>
  <si>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</si>
  <si>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</si>
  <si>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</si>
  <si>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</si>
  <si>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</si>
  <si>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</si>
  <si>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</si>
  <si>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</si>
  <si>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</si>
  <si>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</si>
  <si>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</si>
  <si>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</si>
  <si>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</si>
  <si>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</si>
  <si>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</si>
  <si>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</si>
  <si>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</si>
  <si>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</si>
  <si>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</si>
  <si>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</si>
  <si>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</si>
  <si>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</si>
  <si>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</si>
  <si>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</si>
  <si>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</si>
  <si>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</si>
  <si>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</si>
  <si>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</si>
  <si>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</si>
  <si>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</si>
  <si>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</si>
  <si>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</si>
  <si>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</si>
  <si>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</si>
  <si>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</si>
  <si>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</si>
  <si>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</si>
  <si>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</si>
  <si>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</si>
  <si>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</si>
  <si>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</si>
  <si>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</si>
  <si>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</si>
  <si>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</si>
  <si>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</si>
  <si>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</si>
  <si>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</si>
  <si>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</si>
  <si>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</si>
  <si>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</si>
  <si>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</si>
  <si>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</si>
  <si>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</si>
  <si>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</si>
  <si>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</si>
  <si>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</si>
  <si>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</si>
  <si>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</si>
  <si>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</si>
  <si>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</si>
  <si>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</si>
  <si>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</si>
  <si>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</si>
  <si>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</si>
  <si>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</si>
  <si>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</si>
  <si>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</si>
  <si>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</si>
  <si>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</si>
  <si>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</si>
  <si>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</si>
  <si>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</si>
  <si>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</si>
  <si>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</si>
  <si>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</si>
  <si>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</si>
  <si>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</si>
  <si>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</si>
  <si>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</si>
  <si>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</si>
  <si>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</si>
  <si>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</si>
  <si>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</si>
  <si>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</si>
  <si>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</si>
  <si>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</si>
  <si>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</si>
  <si>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</si>
  <si>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</si>
  <si>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</si>
  <si>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</si>
  <si>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</si>
  <si>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</si>
  <si>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</si>
  <si>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</si>
  <si>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</si>
  <si>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</si>
  <si>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</si>
  <si>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</si>
  <si>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</si>
  <si>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</si>
  <si>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</si>
  <si>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</si>
  <si>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</si>
  <si>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</si>
  <si>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</si>
  <si>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</si>
  <si>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</si>
  <si>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</si>
  <si>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</si>
  <si>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</si>
  <si>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</si>
  <si>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</si>
  <si>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</si>
  <si>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</si>
  <si>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</si>
  <si>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</si>
  <si>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</si>
  <si>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</si>
  <si>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</si>
  <si>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</si>
  <si>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</si>
  <si>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</si>
  <si>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</si>
  <si>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</si>
  <si>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</si>
  <si>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</si>
  <si>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</si>
  <si>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</si>
  <si>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</si>
  <si>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</si>
  <si>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</si>
  <si>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</si>
  <si>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</si>
  <si>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</si>
  <si>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</si>
  <si>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</si>
  <si>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</si>
  <si>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</si>
  <si>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</si>
  <si>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</si>
  <si>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</si>
  <si>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</si>
  <si>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</si>
  <si>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</si>
  <si>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</si>
  <si>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</si>
  <si>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</si>
  <si>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</si>
  <si>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</si>
  <si>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</si>
  <si>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</si>
  <si>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</si>
  <si>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</si>
  <si>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</si>
  <si>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</si>
  <si>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</si>
  <si>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</si>
  <si>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</si>
  <si>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</si>
  <si>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</si>
  <si>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</si>
  <si>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</si>
  <si>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</si>
  <si>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</si>
  <si>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</si>
  <si>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</si>
  <si>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</si>
  <si>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</si>
  <si>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</si>
  <si>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</si>
  <si>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</si>
  <si>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</si>
  <si>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</si>
  <si>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</si>
  <si>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</si>
  <si>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</si>
  <si>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</si>
  <si>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</si>
  <si>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</si>
  <si>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</si>
  <si>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</si>
  <si>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</si>
  <si>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</si>
  <si>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</si>
  <si>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</si>
  <si>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</si>
  <si>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</si>
  <si>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</si>
  <si>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</si>
  <si>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</si>
  <si>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</si>
  <si>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</si>
  <si>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</si>
  <si>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</si>
  <si>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</si>
  <si>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</si>
  <si>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</si>
  <si>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</si>
  <si>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</si>
  <si>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</si>
  <si>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</si>
  <si>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</si>
  <si>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</si>
  <si>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</si>
  <si>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</si>
  <si>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</si>
  <si>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</si>
  <si>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</si>
  <si>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</si>
  <si>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</si>
  <si>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</si>
  <si>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</si>
  <si>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</si>
  <si>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</si>
  <si>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</si>
  <si>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</si>
  <si>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</si>
  <si>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</si>
  <si>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</si>
  <si>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</si>
  <si>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</si>
  <si>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</si>
  <si>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</si>
  <si>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</si>
  <si>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</si>
  <si>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</si>
  <si>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</si>
  <si>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</si>
  <si>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</si>
  <si>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</si>
  <si>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</si>
  <si>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</si>
  <si>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</si>
  <si>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</si>
  <si>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</si>
  <si>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</si>
  <si>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</si>
  <si>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</si>
  <si>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</si>
  <si>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</si>
  <si>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</si>
  <si>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</si>
  <si>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</si>
  <si>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</si>
  <si>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</si>
  <si>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</si>
  <si>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</si>
  <si>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</si>
  <si>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</si>
  <si>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</si>
  <si>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</si>
  <si>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</si>
  <si>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</si>
  <si>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</si>
  <si>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</si>
  <si>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</si>
  <si>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</si>
  <si>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</si>
  <si>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</si>
  <si>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</si>
  <si>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</si>
  <si>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</si>
  <si>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</si>
  <si>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</si>
  <si>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</si>
  <si>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</si>
  <si>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</si>
  <si>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</si>
  <si>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</si>
  <si>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</si>
  <si>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</si>
  <si>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</si>
  <si>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</si>
  <si>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</si>
  <si>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</si>
  <si>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</si>
  <si>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</si>
  <si>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</si>
  <si>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</si>
  <si>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</si>
  <si>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</si>
  <si>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</si>
  <si>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</si>
  <si>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</si>
  <si>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</si>
  <si>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</si>
  <si>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</si>
  <si>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</si>
  <si>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</si>
  <si>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</si>
  <si>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</si>
  <si>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</si>
  <si>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</si>
  <si>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</si>
  <si>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</si>
  <si>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</si>
  <si>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</si>
  <si>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</si>
  <si>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</si>
  <si>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</si>
  <si>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</si>
  <si>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</si>
  <si>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</si>
  <si>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</si>
  <si>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</si>
  <si>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</si>
  <si>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</si>
  <si>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</si>
  <si>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</si>
  <si>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</si>
  <si>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</si>
  <si>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</si>
  <si>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</si>
  <si>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</si>
  <si>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</si>
  <si>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</si>
  <si>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</si>
  <si>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</si>
  <si>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</si>
  <si>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</si>
  <si>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</si>
  <si>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</si>
  <si>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</si>
  <si>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</si>
  <si>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</si>
  <si>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</si>
  <si>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</si>
  <si>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</si>
  <si>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</si>
  <si>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</si>
  <si>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</si>
  <si>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</si>
  <si>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</si>
  <si>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</si>
  <si>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</si>
  <si>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</si>
  <si>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</si>
  <si>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</si>
  <si>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</si>
  <si>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</si>
  <si>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</si>
  <si>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</si>
  <si>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</si>
  <si>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</si>
  <si>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</si>
  <si>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</si>
  <si>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</si>
  <si>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</si>
  <si>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</si>
  <si>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</si>
  <si>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</si>
  <si>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</si>
  <si>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</si>
  <si>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</si>
  <si>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</si>
  <si>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</si>
  <si>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</si>
  <si>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</si>
  <si>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</si>
  <si>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</si>
  <si>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</si>
  <si>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</si>
  <si>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</si>
  <si>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</si>
  <si>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</si>
  <si>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</si>
  <si>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</si>
  <si>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</si>
  <si>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</si>
  <si>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</si>
  <si>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</si>
  <si>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</si>
  <si>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</si>
  <si>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</si>
  <si>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</si>
  <si>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</si>
  <si>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</si>
  <si>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</si>
  <si>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</si>
  <si>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</si>
  <si>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</si>
  <si>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</si>
  <si>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</si>
  <si>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</si>
  <si>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</si>
  <si>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</si>
  <si>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</si>
  <si>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</si>
  <si>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</si>
  <si>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</si>
  <si>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</si>
  <si>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</si>
  <si>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</si>
  <si>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</si>
  <si>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</si>
  <si>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</si>
  <si>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</si>
  <si>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</si>
  <si>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</si>
  <si>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</si>
  <si>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</si>
  <si>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</si>
  <si>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</si>
  <si>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</si>
  <si>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</si>
  <si>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</si>
  <si>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</si>
  <si>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</si>
  <si>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</si>
  <si>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</si>
  <si>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</si>
  <si>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</si>
  <si>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</si>
  <si>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</si>
  <si>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</si>
  <si>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</si>
  <si>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</si>
  <si>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</si>
  <si>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</si>
  <si>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</si>
  <si>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</si>
  <si>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</si>
  <si>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</si>
  <si>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</si>
  <si>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</si>
  <si>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</si>
  <si>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</si>
  <si>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</si>
  <si>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</si>
  <si>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</si>
  <si>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</si>
  <si>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</si>
  <si>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</si>
  <si>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</si>
  <si>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</si>
  <si>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</si>
  <si>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</si>
  <si>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</si>
  <si>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</si>
  <si>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</si>
  <si>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</si>
  <si>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</si>
  <si>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</si>
  <si>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</si>
  <si>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</si>
  <si>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</si>
  <si>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</si>
  <si>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</si>
  <si>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</si>
  <si>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</si>
  <si>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</si>
  <si>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</si>
  <si>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</si>
  <si>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</si>
  <si>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</si>
  <si>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</si>
  <si>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</si>
  <si>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</si>
  <si>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</si>
  <si>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</si>
  <si>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</si>
  <si>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</si>
  <si>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</si>
  <si>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</si>
  <si>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</si>
  <si>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</si>
  <si>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</si>
  <si>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</si>
  <si>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</si>
  <si>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</si>
  <si>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</si>
  <si>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</si>
  <si>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</si>
  <si>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</si>
  <si>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</si>
  <si>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</si>
  <si>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</si>
  <si>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</si>
  <si>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</si>
  <si>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</si>
  <si>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</si>
  <si>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</si>
  <si>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</si>
  <si>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</si>
  <si>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</si>
  <si>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</si>
  <si>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</si>
  <si>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</si>
  <si>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</si>
  <si>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</si>
  <si>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</si>
  <si>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</si>
  <si>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</si>
  <si>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</si>
  <si>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</si>
  <si>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</si>
  <si>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</si>
  <si>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</si>
  <si>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</si>
  <si>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</si>
  <si>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</si>
  <si>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</si>
  <si>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</si>
  <si>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</si>
  <si>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</si>
  <si>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</si>
  <si>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</si>
  <si>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</si>
  <si>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</si>
  <si>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</si>
  <si>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</si>
  <si>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</si>
  <si>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</si>
  <si>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</si>
  <si>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</si>
  <si>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</si>
  <si>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</si>
  <si>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</si>
  <si>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</si>
  <si>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</si>
  <si>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</si>
  <si>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</si>
  <si>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</si>
  <si>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</si>
  <si>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</si>
  <si>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</si>
  <si>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</si>
  <si>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</si>
  <si>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</si>
  <si>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</si>
  <si>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</si>
  <si>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</si>
  <si>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</si>
  <si>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</si>
  <si>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</si>
  <si>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</si>
  <si>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</si>
  <si>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</si>
  <si>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</si>
  <si>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</si>
  <si>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</si>
  <si>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</si>
  <si>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</si>
  <si>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</si>
  <si>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</si>
  <si>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</si>
  <si>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</si>
  <si>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</si>
  <si>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</si>
  <si>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</si>
  <si>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</si>
  <si>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</si>
  <si>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</si>
  <si>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</si>
  <si>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</si>
  <si>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</si>
  <si>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</si>
  <si>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</si>
  <si>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</si>
  <si>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</si>
  <si>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</si>
  <si>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</si>
  <si>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</si>
  <si>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</si>
  <si>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</si>
  <si>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</si>
  <si>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</si>
  <si>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</si>
  <si>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</si>
  <si>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</si>
  <si>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</si>
  <si>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</si>
  <si>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</si>
  <si>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</si>
  <si>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</si>
  <si>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</si>
  <si>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</si>
  <si>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</si>
  <si>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</si>
  <si>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</si>
  <si>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</si>
  <si>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</si>
  <si>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</si>
  <si>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</si>
  <si>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</si>
  <si>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</si>
  <si>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</si>
  <si>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</si>
  <si>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</si>
  <si>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</si>
  <si>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</si>
  <si>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</si>
  <si>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</si>
  <si>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</si>
  <si>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</si>
  <si>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</si>
  <si>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</si>
  <si>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</si>
  <si>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</si>
  <si>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</si>
  <si>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</si>
  <si>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</si>
  <si>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</si>
  <si>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</si>
  <si>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</si>
  <si>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</si>
  <si>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</si>
  <si>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</si>
  <si>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</si>
  <si>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</si>
  <si>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</si>
  <si>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</si>
  <si>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</si>
  <si>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</si>
  <si>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</si>
  <si>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</si>
  <si>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</si>
  <si>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</si>
  <si>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</si>
  <si>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</si>
  <si>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</si>
  <si>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</si>
  <si>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</si>
  <si>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</si>
  <si>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</si>
  <si>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</si>
  <si>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</si>
  <si>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</si>
  <si>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</si>
  <si>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</si>
  <si>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</si>
  <si>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</si>
  <si>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</si>
  <si>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</si>
  <si>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</si>
  <si>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</si>
  <si>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</si>
  <si>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</si>
  <si>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</si>
  <si>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</si>
  <si>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</si>
  <si>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</si>
  <si>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</si>
  <si>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</si>
  <si>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</si>
  <si>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</si>
  <si>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</si>
  <si>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</si>
  <si>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</si>
  <si>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</si>
  <si>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</si>
  <si>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</si>
  <si>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</si>
  <si>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</si>
  <si>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</si>
  <si>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</si>
  <si>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</si>
  <si>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</si>
  <si>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</si>
  <si>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</si>
  <si>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</si>
  <si>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</si>
  <si>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</si>
  <si>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</si>
  <si>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</si>
  <si>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</si>
  <si>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</si>
  <si>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</si>
  <si>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</si>
  <si>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</si>
  <si>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</si>
  <si>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</si>
  <si>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</si>
  <si>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</si>
  <si>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</si>
  <si>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</si>
  <si>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</si>
  <si>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</si>
  <si>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</si>
  <si>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</si>
  <si>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</si>
  <si>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</si>
  <si>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</si>
  <si>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</si>
  <si>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</si>
  <si>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</si>
  <si>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</si>
  <si>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</si>
  <si>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</si>
  <si>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</si>
  <si>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</si>
  <si>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</si>
  <si>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</si>
  <si>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</si>
  <si>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</si>
  <si>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</si>
  <si>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</si>
  <si>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</si>
  <si>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</si>
  <si>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</si>
  <si>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</si>
  <si>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</si>
  <si>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</si>
  <si>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</si>
  <si>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</si>
  <si>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</si>
  <si>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</si>
  <si>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</si>
  <si>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</si>
  <si>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</si>
  <si>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</si>
  <si>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</si>
  <si>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</si>
  <si>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</si>
  <si>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</si>
  <si>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</si>
  <si>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</si>
  <si>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</si>
  <si>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</si>
  <si>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</si>
  <si>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</si>
  <si>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</si>
  <si>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</si>
  <si>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</si>
  <si>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</si>
  <si>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</si>
  <si>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</si>
  <si>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</si>
  <si>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</si>
  <si>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</si>
  <si>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</si>
  <si>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</si>
  <si>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</si>
  <si>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</si>
  <si>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</si>
  <si>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</si>
  <si>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</si>
  <si>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</si>
  <si>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</si>
  <si>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</si>
  <si>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</si>
  <si>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</si>
  <si>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</si>
  <si>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</si>
  <si>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</si>
  <si>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</si>
  <si>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</si>
  <si>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</si>
  <si>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</si>
  <si>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</si>
  <si>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</si>
  <si>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</si>
  <si>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</si>
  <si>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</si>
  <si>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</si>
  <si>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</si>
  <si>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</si>
  <si>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</si>
  <si>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</si>
  <si>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</si>
  <si>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</si>
  <si>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</si>
  <si>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</si>
  <si>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</si>
  <si>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</si>
  <si>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</si>
  <si>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</si>
  <si>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</si>
  <si>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</si>
  <si>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</si>
  <si>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</si>
  <si>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</si>
  <si>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</si>
  <si>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</si>
  <si>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</si>
  <si>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</si>
  <si>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</si>
  <si>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</si>
  <si>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</si>
  <si>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</si>
  <si>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</si>
  <si>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</si>
  <si>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</si>
  <si>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</si>
  <si>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</si>
  <si>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</si>
  <si>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</si>
  <si>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</si>
  <si>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</si>
  <si>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</si>
  <si>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</si>
  <si>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</si>
  <si>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</si>
  <si>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</si>
  <si>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</si>
  <si>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</si>
  <si>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</si>
  <si>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</si>
  <si>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</si>
  <si>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</si>
  <si>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</si>
  <si>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</si>
  <si>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</si>
  <si>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</si>
  <si>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</si>
  <si>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</si>
  <si>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</si>
  <si>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</si>
  <si>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</si>
  <si>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</si>
  <si>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</si>
  <si>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</si>
  <si>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</si>
  <si>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</si>
  <si>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</si>
  <si>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</si>
  <si>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</si>
  <si>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</si>
  <si>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</si>
  <si>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</si>
  <si>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</si>
  <si>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</si>
  <si>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</si>
  <si>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</si>
  <si>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</si>
  <si>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</si>
  <si>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</si>
  <si>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</si>
  <si>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</si>
  <si>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</si>
  <si>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</si>
  <si>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</si>
  <si>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</si>
  <si>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</si>
  <si>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</si>
  <si>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</si>
  <si>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</si>
  <si>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</si>
  <si>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</si>
  <si>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</si>
  <si>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</si>
  <si>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</si>
  <si>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</si>
  <si>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</si>
  <si>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</si>
  <si>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</si>
  <si>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</si>
  <si>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</si>
  <si>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</si>
  <si>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</si>
  <si>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</si>
  <si>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</si>
  <si>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</si>
  <si>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</si>
  <si>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</si>
  <si>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</si>
  <si>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</si>
  <si>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</si>
  <si>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</si>
  <si>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</si>
  <si>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</si>
  <si>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</si>
  <si>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</si>
  <si>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</si>
  <si>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</si>
  <si>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</si>
  <si>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</si>
  <si>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</si>
  <si>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</si>
  <si>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</si>
  <si>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</si>
  <si>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</si>
  <si>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</si>
  <si>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</si>
  <si>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</si>
  <si>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</si>
  <si>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</si>
  <si>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</si>
  <si>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</si>
  <si>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</si>
  <si>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</si>
  <si>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</si>
  <si>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</si>
  <si>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</si>
  <si>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</si>
  <si>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</si>
  <si>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</si>
  <si>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</si>
  <si>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</si>
  <si>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</si>
  <si>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</si>
  <si>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</si>
  <si>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</si>
  <si>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</si>
  <si>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</si>
  <si>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</si>
  <si>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</si>
  <si>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</si>
  <si>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</si>
  <si>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</si>
  <si>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</si>
  <si>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</si>
  <si>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</si>
  <si>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</si>
  <si>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</si>
  <si>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</si>
  <si>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</si>
  <si>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</si>
  <si>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</si>
  <si>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</si>
  <si>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</si>
  <si>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</si>
  <si>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</si>
  <si>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</si>
  <si>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</si>
  <si>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</si>
  <si>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</si>
  <si>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</si>
  <si>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</si>
  <si>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</si>
  <si>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</si>
  <si>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</si>
  <si>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</si>
  <si>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</si>
  <si>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</si>
  <si>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</si>
  <si>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</si>
  <si>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</si>
  <si>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</si>
  <si>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</si>
  <si>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</si>
  <si>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</si>
  <si>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</si>
  <si>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</si>
  <si>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</si>
  <si>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</si>
  <si>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</si>
  <si>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</si>
  <si>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</si>
  <si>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</si>
  <si>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</si>
  <si>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</si>
  <si>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</si>
  <si>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</si>
  <si>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</si>
  <si>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</si>
  <si>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</si>
  <si>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</si>
  <si>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</si>
  <si>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</si>
  <si>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</si>
  <si>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</si>
  <si>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</si>
  <si>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</si>
  <si>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</si>
  <si>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</si>
  <si>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</si>
  <si>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</si>
  <si>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</si>
  <si>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</si>
  <si>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</si>
  <si>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</si>
  <si>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</si>
  <si>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</si>
  <si>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</si>
  <si>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</si>
  <si>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</si>
  <si>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</si>
  <si>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</si>
  <si>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</si>
  <si>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</si>
  <si>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</si>
  <si>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</si>
  <si>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</si>
  <si>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</si>
  <si>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</si>
  <si>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</si>
  <si>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</si>
  <si>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</si>
  <si>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</si>
  <si>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</si>
  <si>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</si>
  <si>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</si>
  <si>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</si>
  <si>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</si>
  <si>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</si>
  <si>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</si>
  <si>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</si>
  <si>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</si>
  <si>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</si>
  <si>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</si>
  <si>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</si>
  <si>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</si>
  <si>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</si>
  <si>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</si>
  <si>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</si>
  <si>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</si>
  <si>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</si>
  <si>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</si>
  <si>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</si>
  <si>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</si>
  <si>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</si>
  <si>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</si>
  <si>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</si>
  <si>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</si>
  <si>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</si>
  <si>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</si>
  <si>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</si>
  <si>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</si>
  <si>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</si>
  <si>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</si>
  <si>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</si>
  <si>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</si>
  <si>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</si>
  <si>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</si>
  <si>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</si>
  <si>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</si>
  <si>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</si>
  <si>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</si>
  <si>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</si>
  <si>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</si>
  <si>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</si>
  <si>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</si>
  <si>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</si>
  <si>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</si>
  <si>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</si>
  <si>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</si>
  <si>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</si>
  <si>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</si>
  <si>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</si>
  <si>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</si>
  <si>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</si>
  <si>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</si>
  <si>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</si>
  <si>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</si>
  <si>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</si>
  <si>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</si>
  <si>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</si>
  <si>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</si>
  <si>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</si>
  <si>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</si>
  <si>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</si>
  <si>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</si>
  <si>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</si>
  <si>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</si>
  <si>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</si>
  <si>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</si>
  <si>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</si>
  <si>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</si>
  <si>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</si>
  <si>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</si>
  <si>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</si>
  <si>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</si>
  <si>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</si>
  <si>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</si>
  <si>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</si>
  <si>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</si>
  <si>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</si>
  <si>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</si>
  <si>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</si>
  <si>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</si>
  <si>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</si>
  <si>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</si>
  <si>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</si>
  <si>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</si>
  <si>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</si>
  <si>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</si>
  <si>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</si>
  <si>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</si>
  <si>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</si>
  <si>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</si>
  <si>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</si>
  <si>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</si>
  <si>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</si>
  <si>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</si>
  <si>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</si>
  <si>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</si>
  <si>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</si>
  <si>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</si>
  <si>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</si>
  <si>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</si>
  <si>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</si>
  <si>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</si>
  <si>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</si>
  <si>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</si>
  <si>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</si>
  <si>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</si>
  <si>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</si>
  <si>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</si>
  <si>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</si>
  <si>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</si>
  <si>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</si>
  <si>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</si>
  <si>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</si>
  <si>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</si>
  <si>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</si>
  <si>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</si>
  <si>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</si>
  <si>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</si>
  <si>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</si>
  <si>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</si>
  <si>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</si>
  <si>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</si>
  <si>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</si>
  <si>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</si>
  <si>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</si>
  <si>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</si>
  <si>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</si>
  <si>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</si>
  <si>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</si>
  <si>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</si>
  <si>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</si>
  <si>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</si>
  <si>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</si>
  <si>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</si>
  <si>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</si>
  <si>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</si>
  <si>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</si>
  <si>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</si>
  <si>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</si>
  <si>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</si>
  <si>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</si>
  <si>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</si>
  <si>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</si>
  <si>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</si>
  <si>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</si>
  <si>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</si>
  <si>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</si>
  <si>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</si>
  <si>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</si>
  <si>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</si>
  <si>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</si>
  <si>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</si>
  <si>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</si>
  <si>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</si>
  <si>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</si>
  <si>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</si>
  <si>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</si>
  <si>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</si>
  <si>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</si>
  <si>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</si>
  <si>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</si>
  <si>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</si>
  <si>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</si>
  <si>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</si>
  <si>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</si>
  <si>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</si>
  <si>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</si>
  <si>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</si>
  <si>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</si>
  <si>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</si>
  <si>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</si>
  <si>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</si>
  <si>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</si>
  <si>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</si>
  <si>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</si>
  <si>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</si>
  <si>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</si>
  <si>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</si>
  <si>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</si>
  <si>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</si>
  <si>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</si>
  <si>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</si>
  <si>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</si>
  <si>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</si>
  <si>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</si>
  <si>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</si>
  <si>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</si>
  <si>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</si>
  <si>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</si>
  <si>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</si>
  <si>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</si>
  <si>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</si>
  <si>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</si>
  <si>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</si>
  <si>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</si>
  <si>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</si>
  <si>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</si>
  <si>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</si>
  <si>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</si>
  <si>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</si>
  <si>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</si>
  <si>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</si>
  <si>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</si>
  <si>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</si>
  <si>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</si>
  <si>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</si>
  <si>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</si>
  <si>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</si>
  <si>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</si>
  <si>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</si>
  <si>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</si>
  <si>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</si>
  <si>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</si>
  <si>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</si>
  <si>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</si>
  <si>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</si>
  <si>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</si>
  <si>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</si>
  <si>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</si>
  <si>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</si>
  <si>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</si>
  <si>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</si>
  <si>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</si>
  <si>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</si>
  <si>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</si>
  <si>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</si>
  <si>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</si>
  <si>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</si>
  <si>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</si>
  <si>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</si>
  <si>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</si>
  <si>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</si>
  <si>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</si>
  <si>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</si>
  <si>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</si>
  <si>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</si>
  <si>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</si>
  <si>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</si>
  <si>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</si>
  <si>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</si>
  <si>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</si>
  <si>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</si>
  <si>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</si>
  <si>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</si>
  <si>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</si>
  <si>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</si>
  <si>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</si>
  <si>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</si>
  <si>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</si>
  <si>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</si>
  <si>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</si>
  <si>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</si>
  <si>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</si>
  <si>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</si>
  <si>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</si>
  <si>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</si>
  <si>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</si>
  <si>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</si>
  <si>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</si>
  <si>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</si>
  <si>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</si>
  <si>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</si>
  <si>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</si>
  <si>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</si>
  <si>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</si>
  <si>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</si>
  <si>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</si>
  <si>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</si>
  <si>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</si>
  <si>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</si>
  <si>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</si>
  <si>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</si>
  <si>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</si>
  <si>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</si>
  <si>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</si>
  <si>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</si>
  <si>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</si>
  <si>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</si>
  <si>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</si>
  <si>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</si>
  <si>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</si>
  <si>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</si>
  <si>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</si>
  <si>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</si>
  <si>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</si>
  <si>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</si>
  <si>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</si>
  <si>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</si>
  <si>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</si>
  <si>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</si>
  <si>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</si>
  <si>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</si>
  <si>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</si>
  <si>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</si>
  <si>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</si>
  <si>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</si>
  <si>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</si>
  <si>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</si>
  <si>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</si>
  <si>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</si>
  <si>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</si>
  <si>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</si>
  <si>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</si>
  <si>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</si>
  <si>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</si>
  <si>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</si>
  <si>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</si>
  <si>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</si>
  <si>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</si>
  <si>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</si>
  <si>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</si>
  <si>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</si>
  <si>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</si>
  <si>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</si>
  <si>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</si>
  <si>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</si>
  <si>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</si>
  <si>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</si>
  <si>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</si>
  <si>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</si>
  <si>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</si>
  <si>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</si>
  <si>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</si>
  <si>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</si>
  <si>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</si>
  <si>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</si>
  <si>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</si>
  <si>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</si>
  <si>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</si>
  <si>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</si>
  <si>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</si>
  <si>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</si>
  <si>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</si>
  <si>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</si>
  <si>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</si>
  <si>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</si>
  <si>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</si>
  <si>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</si>
  <si>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</si>
  <si>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</si>
  <si>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</si>
  <si>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</si>
  <si>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</si>
  <si>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</si>
  <si>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</si>
  <si>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</si>
  <si>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</si>
  <si>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</si>
  <si>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</si>
  <si>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</si>
  <si>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</si>
  <si>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</si>
  <si>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</si>
  <si>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</si>
  <si>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</si>
  <si>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</si>
  <si>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</si>
  <si>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</si>
  <si>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</si>
  <si>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</si>
  <si>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</si>
  <si>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</si>
  <si>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</si>
  <si>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</si>
  <si>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</si>
  <si>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</si>
  <si>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</si>
  <si>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</si>
  <si>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</si>
  <si>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</si>
  <si>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</si>
  <si>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</si>
  <si>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</si>
  <si>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</si>
  <si>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</si>
  <si>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</si>
  <si>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</si>
  <si>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</si>
  <si>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</si>
  <si>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</si>
  <si>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</si>
  <si>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</si>
  <si>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</si>
  <si>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</si>
  <si>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</si>
  <si>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</si>
  <si>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</si>
  <si>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</si>
  <si>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</si>
  <si>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</si>
  <si>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</si>
  <si>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</si>
  <si>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</si>
  <si>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</si>
  <si>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</si>
  <si>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</si>
  <si>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</si>
  <si>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</si>
  <si>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</si>
  <si>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</si>
  <si>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</si>
  <si>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</si>
  <si>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</si>
  <si>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</si>
  <si>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</si>
  <si>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</si>
  <si>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</si>
  <si>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</si>
  <si>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</si>
  <si>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</si>
  <si>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</si>
  <si>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</si>
  <si>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</si>
  <si>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</si>
  <si>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</si>
  <si>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</si>
  <si>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</si>
  <si>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</si>
  <si>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</si>
  <si>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</si>
  <si>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</si>
  <si>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</si>
  <si>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</si>
  <si>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</si>
  <si>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</si>
  <si>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</si>
  <si>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</si>
  <si>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</si>
  <si>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</si>
  <si>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</si>
  <si>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</si>
  <si>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</si>
  <si>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</si>
  <si>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</si>
  <si>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</si>
  <si>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</si>
  <si>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</si>
  <si>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</si>
  <si>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</si>
  <si>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</si>
  <si>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</si>
  <si>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</si>
  <si>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</si>
  <si>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</si>
  <si>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</si>
  <si>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</si>
  <si>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</si>
  <si>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</si>
  <si>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</si>
  <si>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</si>
  <si>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</si>
  <si>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</si>
  <si>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</si>
  <si>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</si>
  <si>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</si>
  <si>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</si>
  <si>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</si>
  <si>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</si>
  <si>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</si>
  <si>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</si>
  <si>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</si>
  <si>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</si>
  <si>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</si>
  <si>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</si>
  <si>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</si>
  <si>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</si>
  <si>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</si>
  <si>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</si>
  <si>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</si>
  <si>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</si>
  <si>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</si>
  <si>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</si>
  <si>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</si>
  <si>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</si>
  <si>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</si>
  <si>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</si>
  <si>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</si>
  <si>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</si>
  <si>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</si>
  <si>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</si>
  <si>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</si>
  <si>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</si>
  <si>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</si>
  <si>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</si>
  <si>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</si>
  <si>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</si>
  <si>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</si>
  <si>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</si>
  <si>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</si>
  <si>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</si>
  <si>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</si>
  <si>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</si>
  <si>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</si>
  <si>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</si>
  <si>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</si>
  <si>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</si>
  <si>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</si>
  <si>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</si>
  <si>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</si>
  <si>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</si>
  <si>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</si>
  <si>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</si>
  <si>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</si>
  <si>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</si>
  <si>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</si>
  <si>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</si>
  <si>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</si>
  <si>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</si>
  <si>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</si>
  <si>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</si>
  <si>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</si>
  <si>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</si>
  <si>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</si>
  <si>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</si>
  <si>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</si>
  <si>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</si>
  <si>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</si>
  <si>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</si>
  <si>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</si>
  <si>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</si>
  <si>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</si>
  <si>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</si>
  <si>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</si>
  <si>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</si>
  <si>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</si>
  <si>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</si>
  <si>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</si>
  <si>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</si>
  <si>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</si>
  <si>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</si>
  <si>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</si>
  <si>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</si>
  <si>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</si>
  <si>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</si>
  <si>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</si>
  <si>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</si>
  <si>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</si>
  <si>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</si>
  <si>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</si>
  <si>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</si>
  <si>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</si>
  <si>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</si>
  <si>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</si>
  <si>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</si>
  <si>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</si>
  <si>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</si>
  <si>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</si>
  <si>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</si>
  <si>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</si>
  <si>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</si>
  <si>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</si>
  <si>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</si>
  <si>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</si>
  <si>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</si>
  <si>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</si>
  <si>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</si>
  <si>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</si>
  <si>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</si>
  <si>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</si>
  <si>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</si>
  <si>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</si>
  <si>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</si>
  <si>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</si>
  <si>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</si>
  <si>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</si>
  <si>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</si>
  <si>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</si>
  <si>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</si>
  <si>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</si>
  <si>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</si>
  <si>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</si>
  <si>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</si>
  <si>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</si>
  <si>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</si>
  <si>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</si>
  <si>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</si>
  <si>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</si>
  <si>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</si>
  <si>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</si>
  <si>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</si>
  <si>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</si>
  <si>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</si>
  <si>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</si>
  <si>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</si>
  <si>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</si>
  <si>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</si>
  <si>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</si>
  <si>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</si>
  <si>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</si>
  <si>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</si>
  <si>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</si>
  <si>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</si>
  <si>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</si>
  <si>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</si>
  <si>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</si>
  <si>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</si>
  <si>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</si>
  <si>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</si>
  <si>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</si>
  <si>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</si>
  <si>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</si>
  <si>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</si>
  <si>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</si>
  <si>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</si>
  <si>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</si>
  <si>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</si>
  <si>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</si>
  <si>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</si>
  <si>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</si>
  <si>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</si>
  <si>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</si>
  <si>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</si>
  <si>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</si>
  <si>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</si>
  <si>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</si>
  <si>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</si>
  <si>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</si>
  <si>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</si>
  <si>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</si>
  <si>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</si>
  <si>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</si>
  <si>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</si>
  <si>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</si>
  <si>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</si>
  <si>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</si>
  <si>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</si>
  <si>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</si>
  <si>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</si>
  <si>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</si>
  <si>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</si>
  <si>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</si>
  <si>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</si>
  <si>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</si>
  <si>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</si>
  <si>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</si>
  <si>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</si>
  <si>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</si>
  <si>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</si>
  <si>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</si>
  <si>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</si>
  <si>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</si>
  <si>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</si>
  <si>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</si>
  <si>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</si>
  <si>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</si>
  <si>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</si>
  <si>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</si>
  <si>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</si>
  <si>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</si>
  <si>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</si>
  <si>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</si>
  <si>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</si>
  <si>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</si>
  <si>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</si>
  <si>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</si>
  <si>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</si>
  <si>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</si>
  <si>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</si>
  <si>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</si>
  <si>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</si>
  <si>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</si>
  <si>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</si>
  <si>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</si>
  <si>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</si>
  <si>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</si>
  <si>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</si>
  <si>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</si>
  <si>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</si>
  <si>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</si>
  <si>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</si>
  <si>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</si>
  <si>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</si>
  <si>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</si>
  <si>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</si>
  <si>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</si>
  <si>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</si>
  <si>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</si>
  <si>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</si>
  <si>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</si>
  <si>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</si>
  <si>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</si>
  <si>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</si>
  <si>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</si>
  <si>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</si>
  <si>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</si>
  <si>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</si>
  <si>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</si>
  <si>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</si>
  <si>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</si>
  <si>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</si>
  <si>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</si>
  <si>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</si>
  <si>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</si>
  <si>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</si>
  <si>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</si>
  <si>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</si>
  <si>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</si>
  <si>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</si>
  <si>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</si>
  <si>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</si>
  <si>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</si>
  <si>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</si>
  <si>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</si>
  <si>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</si>
  <si>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</si>
  <si>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</si>
  <si>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</si>
  <si>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</si>
  <si>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</si>
  <si>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</si>
  <si>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</si>
  <si>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</si>
  <si>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</si>
  <si>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</si>
  <si>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</si>
  <si>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</si>
  <si>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</si>
  <si>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</si>
  <si>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</si>
  <si>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</si>
  <si>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</si>
  <si>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</si>
  <si>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</si>
  <si>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</si>
  <si>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</si>
  <si>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</si>
  <si>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</si>
  <si>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</si>
  <si>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</si>
  <si>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</si>
  <si>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</si>
  <si>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</si>
  <si>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</si>
  <si>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</si>
  <si>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</si>
  <si>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</si>
  <si>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</si>
  <si>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</si>
  <si>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</si>
  <si>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</si>
  <si>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</si>
  <si>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</si>
  <si>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</si>
  <si>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</si>
  <si>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</si>
  <si>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</si>
  <si>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</si>
  <si>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</si>
  <si>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</si>
  <si>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</si>
  <si>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</si>
  <si>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</si>
  <si>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</si>
  <si>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</si>
  <si>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</si>
  <si>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</si>
  <si>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</si>
  <si>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</si>
  <si>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</si>
  <si>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</si>
  <si>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</si>
  <si>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</si>
  <si>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</si>
  <si>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</si>
  <si>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</si>
  <si>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</si>
  <si>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</si>
  <si>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</si>
  <si>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</si>
  <si>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</si>
  <si>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</si>
  <si>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</si>
  <si>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</si>
  <si>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</si>
  <si>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</si>
  <si>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</si>
  <si>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</si>
  <si>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</si>
  <si>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</si>
  <si>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</si>
  <si>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</si>
  <si>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</si>
  <si>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</si>
  <si>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</si>
  <si>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</si>
  <si>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</si>
  <si>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</si>
  <si>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</si>
  <si>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</si>
  <si>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</si>
  <si>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</si>
  <si>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</si>
  <si>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</si>
  <si>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</si>
  <si>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</si>
  <si>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</si>
  <si>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</si>
  <si>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</si>
  <si>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</si>
  <si>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</si>
  <si>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</si>
  <si>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</si>
  <si>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</si>
  <si>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</si>
  <si>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</si>
  <si>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</si>
  <si>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</si>
  <si>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</si>
  <si>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</si>
  <si>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</si>
  <si>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</si>
  <si>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</si>
  <si>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</si>
  <si>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</si>
  <si>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</si>
  <si>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</si>
  <si>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</si>
  <si>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</si>
  <si>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</si>
  <si>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</si>
  <si>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</si>
  <si>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</si>
  <si>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</si>
  <si>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</si>
  <si>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</si>
  <si>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</si>
  <si>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</si>
  <si>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</si>
  <si>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</si>
  <si>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</si>
  <si>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</si>
  <si>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</si>
  <si>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</si>
  <si>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</si>
  <si>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</si>
  <si>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</si>
  <si>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</si>
  <si>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</si>
  <si>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</si>
  <si>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</si>
  <si>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</si>
  <si>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</si>
  <si>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</si>
  <si>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</si>
  <si>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</si>
  <si>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</si>
  <si>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</si>
  <si>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</si>
  <si>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</si>
  <si>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</si>
  <si>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</si>
  <si>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</si>
  <si>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</si>
  <si>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</si>
  <si>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</si>
  <si>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</si>
  <si>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</si>
  <si>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</si>
  <si>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</si>
  <si>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</si>
  <si>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</si>
  <si>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</si>
  <si>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</si>
  <si>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</si>
  <si>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</si>
  <si>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</si>
  <si>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</si>
  <si>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</si>
  <si>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</si>
  <si>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</si>
  <si>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</si>
  <si>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</si>
  <si>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</si>
  <si>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</si>
  <si>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</si>
  <si>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</si>
  <si>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</si>
  <si>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</si>
  <si>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</si>
  <si>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</si>
  <si>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</si>
  <si>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</si>
  <si>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</si>
  <si>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</si>
  <si>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</si>
  <si>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</si>
  <si>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</si>
  <si>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</si>
  <si>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</si>
  <si>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</si>
  <si>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</si>
  <si>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</si>
  <si>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</si>
  <si>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</si>
  <si>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</si>
  <si>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</si>
  <si>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</si>
  <si>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</si>
  <si>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</si>
  <si>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</si>
  <si>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</si>
  <si>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</si>
  <si>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</si>
  <si>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</si>
  <si>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</si>
  <si>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</si>
  <si>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</si>
  <si>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</si>
  <si>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</si>
  <si>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</si>
  <si>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</si>
  <si>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</si>
  <si>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</si>
  <si>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</si>
  <si>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</si>
  <si>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</si>
  <si>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</si>
  <si>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</si>
  <si>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</si>
  <si>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</si>
  <si>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</si>
  <si>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</si>
  <si>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</si>
  <si>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</si>
  <si>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</si>
  <si>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</si>
  <si>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</si>
  <si>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</si>
  <si>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</si>
  <si>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</si>
  <si>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</si>
  <si>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</si>
  <si>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</si>
  <si>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</si>
  <si>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</si>
  <si>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</si>
  <si>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</si>
  <si>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</si>
  <si>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</si>
  <si>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</si>
  <si>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</si>
  <si>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</si>
  <si>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</si>
  <si>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</si>
  <si>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</si>
  <si>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</si>
  <si>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</si>
  <si>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</si>
  <si>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</si>
  <si>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</si>
  <si>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</si>
  <si>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</si>
  <si>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</si>
  <si>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</si>
  <si>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</si>
  <si>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</si>
  <si>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</si>
  <si>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</si>
  <si>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</si>
  <si>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</si>
  <si>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</si>
  <si>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</si>
  <si>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</si>
  <si>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</si>
  <si>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</si>
  <si>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</si>
  <si>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</si>
  <si>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</si>
  <si>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</si>
  <si>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</si>
  <si>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</si>
  <si>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</si>
  <si>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</si>
  <si>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</si>
  <si>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</si>
  <si>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</si>
  <si>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</si>
  <si>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</si>
  <si>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</si>
  <si>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</si>
  <si>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</si>
  <si>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</si>
  <si>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</si>
  <si>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</si>
  <si>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</si>
  <si>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</si>
  <si>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</si>
  <si>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</si>
  <si>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</si>
  <si>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</si>
  <si>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</si>
  <si>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</si>
  <si>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</si>
  <si>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</si>
  <si>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</si>
  <si>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</si>
  <si>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</si>
  <si>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</si>
  <si>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</si>
  <si>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</si>
  <si>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</si>
  <si>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</si>
  <si>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</si>
  <si>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</si>
  <si>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</si>
  <si>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</si>
  <si>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</si>
  <si>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</si>
  <si>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</si>
  <si>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</si>
  <si>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</si>
  <si>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</si>
  <si>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</si>
  <si>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</si>
  <si>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</si>
  <si>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</si>
  <si>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</si>
  <si>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</si>
  <si>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</si>
  <si>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</si>
  <si>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</si>
  <si>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</si>
  <si>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</si>
  <si>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</si>
  <si>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</si>
  <si>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</si>
  <si>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</si>
  <si>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</si>
  <si>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</si>
  <si>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</si>
  <si>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</si>
  <si>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</si>
  <si>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</si>
  <si>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</si>
  <si>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</si>
  <si>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</si>
  <si>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</si>
  <si>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</si>
  <si>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</si>
  <si>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</si>
  <si>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</si>
  <si>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</si>
  <si>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</si>
  <si>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</si>
  <si>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</si>
  <si>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</si>
  <si>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</si>
  <si>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</si>
  <si>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</si>
  <si>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</si>
  <si>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</si>
  <si>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</si>
  <si>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</si>
  <si>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</si>
  <si>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</si>
  <si>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</si>
  <si>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</si>
  <si>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</si>
  <si>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</si>
  <si>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</si>
  <si>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</si>
  <si>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</si>
  <si>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</si>
  <si>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</si>
  <si>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</si>
  <si>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</si>
  <si>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</si>
  <si>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</si>
  <si>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</si>
  <si>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</si>
  <si>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</si>
  <si>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</si>
  <si>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</si>
  <si>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</si>
  <si>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</si>
  <si>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</si>
  <si>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</si>
  <si>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</si>
  <si>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</si>
  <si>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</si>
  <si>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</si>
  <si>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</si>
  <si>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</si>
  <si>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</si>
  <si>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</si>
  <si>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</si>
  <si>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</si>
  <si>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</si>
  <si>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</si>
  <si>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</si>
  <si>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</si>
  <si>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</si>
  <si>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</si>
  <si>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</si>
  <si>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</si>
  <si>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</si>
  <si>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</si>
  <si>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</si>
  <si>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</si>
  <si>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</si>
  <si>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</si>
  <si>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</si>
  <si>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</si>
  <si>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</si>
  <si>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</si>
  <si>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</si>
  <si>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</si>
  <si>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</si>
  <si>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</si>
  <si>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</si>
  <si>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</si>
  <si>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</si>
  <si>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</si>
  <si>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</si>
  <si>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</si>
  <si>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</si>
  <si>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</si>
  <si>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</si>
  <si>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</si>
  <si>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</si>
  <si>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</si>
  <si>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</si>
  <si>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</si>
  <si>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</si>
  <si>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</si>
  <si>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</si>
  <si>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</si>
  <si>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</si>
  <si>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</si>
  <si>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</si>
  <si>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</si>
  <si>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</si>
  <si>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</si>
  <si>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</si>
  <si>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</si>
  <si>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</si>
  <si>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</si>
  <si>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</si>
  <si>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</si>
  <si>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</si>
  <si>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</si>
  <si>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</si>
  <si>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</si>
  <si>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</si>
  <si>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</si>
  <si>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</si>
  <si>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</si>
  <si>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</si>
  <si>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</si>
  <si>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</si>
  <si>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</si>
  <si>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</si>
  <si>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</si>
  <si>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</si>
  <si>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</si>
  <si>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</si>
  <si>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</si>
  <si>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</si>
  <si>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</si>
  <si>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</si>
  <si>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</si>
  <si>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</si>
  <si>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</si>
  <si>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</si>
  <si>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</si>
  <si>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</si>
  <si>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</si>
  <si>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</si>
  <si>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</si>
  <si>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</si>
  <si>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</si>
  <si>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</si>
  <si>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</si>
  <si>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</si>
  <si>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</si>
  <si>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</si>
  <si>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</si>
  <si>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</si>
  <si>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</si>
  <si>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</si>
  <si>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</si>
  <si>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</si>
  <si>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</si>
  <si>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</si>
  <si>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</si>
  <si>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</si>
  <si>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</si>
  <si>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</si>
  <si>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</si>
  <si>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</si>
  <si>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</si>
  <si>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</si>
  <si>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</si>
  <si>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</si>
  <si>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</si>
  <si>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</si>
  <si>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</si>
  <si>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</si>
  <si>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</si>
  <si>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</si>
  <si>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</si>
  <si>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</si>
  <si>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</si>
  <si>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</si>
  <si>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</si>
  <si>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</si>
  <si>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</si>
  <si>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</si>
  <si>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</si>
  <si>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</si>
  <si>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</si>
  <si>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</si>
  <si>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</si>
  <si>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</si>
  <si>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</si>
  <si>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</si>
  <si>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</si>
  <si>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</si>
  <si>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</si>
  <si>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</si>
  <si>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</si>
  <si>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</si>
  <si>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</si>
  <si>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</si>
  <si>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</si>
  <si>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</si>
  <si>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</si>
  <si>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</si>
  <si>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</si>
  <si>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</si>
  <si>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</si>
  <si>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</si>
  <si>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</si>
  <si>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</si>
  <si>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</si>
  <si>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</si>
  <si>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</si>
  <si>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</si>
  <si>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</si>
  <si>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</si>
  <si>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</si>
  <si>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</si>
  <si>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</si>
  <si>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</si>
  <si>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</si>
  <si>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</si>
  <si>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</si>
  <si>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</si>
  <si>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</si>
  <si>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</si>
  <si>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</si>
  <si>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</si>
  <si>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</si>
  <si>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</si>
  <si>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</si>
  <si>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</si>
  <si>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</si>
  <si>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</si>
  <si>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</si>
  <si>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</si>
  <si>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</si>
  <si>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</si>
  <si>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</si>
  <si>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</si>
  <si>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</si>
  <si>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</si>
  <si>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</si>
  <si>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</si>
  <si>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</si>
  <si>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</si>
  <si>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</si>
  <si>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</si>
  <si>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</si>
  <si>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</si>
  <si>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</si>
  <si>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</si>
  <si>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</si>
  <si>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</si>
  <si>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</si>
  <si>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</si>
  <si>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</si>
  <si>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</si>
  <si>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</si>
  <si>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</si>
  <si>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</si>
  <si>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</si>
  <si>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</si>
  <si>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</si>
  <si>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</si>
  <si>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</si>
  <si>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</si>
  <si>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</si>
  <si>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</si>
  <si>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</si>
  <si>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</si>
  <si>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</si>
  <si>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</si>
  <si>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</si>
  <si>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</si>
  <si>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</si>
  <si>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</si>
  <si>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</si>
  <si>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</si>
  <si>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</si>
  <si>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</si>
  <si>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</si>
  <si>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</si>
  <si>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</si>
  <si>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</si>
  <si>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</si>
  <si>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</si>
  <si>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</si>
  <si>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</si>
  <si>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</si>
  <si>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</si>
  <si>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</si>
  <si>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</si>
  <si>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</si>
  <si>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</si>
  <si>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</si>
  <si>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</si>
  <si>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</si>
  <si>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</si>
  <si>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</si>
  <si>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</si>
  <si>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</si>
  <si>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</si>
  <si>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</si>
  <si>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</si>
  <si>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</si>
  <si>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</si>
  <si>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</si>
  <si>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</si>
  <si>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</si>
  <si>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</si>
  <si>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</si>
  <si>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</si>
  <si>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</si>
  <si>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</si>
  <si>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</si>
  <si>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</si>
  <si>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</si>
  <si>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</si>
  <si>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</si>
  <si>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</si>
  <si>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</si>
  <si>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</si>
  <si>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</si>
  <si>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</si>
  <si>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</si>
  <si>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</si>
  <si>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</si>
  <si>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</si>
  <si>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</si>
  <si>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</si>
  <si>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</si>
  <si>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</si>
  <si>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</si>
  <si>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</si>
  <si>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</si>
  <si>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</si>
  <si>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</si>
  <si>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</si>
  <si>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</si>
  <si>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</si>
  <si>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</si>
  <si>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</si>
  <si>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</si>
  <si>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</si>
  <si>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</si>
  <si>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</si>
  <si>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</si>
  <si>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</si>
  <si>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</si>
  <si>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</si>
  <si>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</si>
  <si>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</si>
  <si>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</si>
  <si>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</si>
  <si>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</si>
  <si>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</si>
  <si>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</si>
  <si>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</si>
  <si>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</si>
  <si>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</si>
  <si>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</si>
  <si>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</si>
  <si>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</si>
  <si>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</si>
  <si>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</si>
  <si>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</si>
  <si>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</si>
  <si>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</si>
  <si>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</si>
  <si>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</si>
  <si>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</si>
  <si>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</si>
  <si>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</si>
  <si>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</si>
  <si>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</si>
  <si>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</si>
  <si>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</si>
  <si>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</si>
  <si>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</si>
  <si>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</si>
  <si>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</si>
  <si>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</si>
  <si>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</si>
  <si>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</si>
  <si>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</si>
  <si>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</si>
  <si>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</si>
  <si>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</si>
  <si>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</si>
  <si>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</si>
  <si>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</si>
  <si>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</si>
  <si>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</si>
  <si>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</si>
  <si>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</si>
  <si>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</si>
  <si>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</si>
  <si>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</si>
  <si>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</si>
  <si>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</si>
  <si>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</si>
  <si>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</si>
  <si>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</si>
  <si>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</si>
  <si>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</si>
  <si>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</si>
  <si>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</si>
  <si>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</si>
  <si>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</si>
  <si>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</si>
  <si>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</si>
  <si>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</si>
  <si>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</si>
  <si>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</si>
  <si>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</si>
  <si>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</si>
  <si>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</si>
  <si>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</si>
  <si>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</si>
  <si>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</si>
  <si>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</si>
  <si>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</si>
  <si>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</si>
  <si>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</si>
  <si>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</si>
  <si>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</si>
  <si>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</si>
  <si>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</si>
  <si>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</si>
  <si>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</si>
  <si>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</si>
  <si>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</si>
  <si>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</si>
  <si>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</si>
  <si>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</si>
  <si>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</si>
  <si>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</si>
  <si>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</si>
  <si>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</si>
  <si>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</si>
  <si>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</si>
  <si>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</si>
  <si>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</si>
  <si>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</si>
  <si>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</si>
  <si>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</si>
  <si>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</si>
  <si>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</si>
  <si>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</si>
  <si>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</si>
  <si>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</si>
  <si>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</si>
  <si>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</si>
  <si>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</si>
  <si>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</si>
  <si>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</si>
  <si>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</si>
  <si>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</si>
  <si>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</si>
  <si>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</si>
  <si>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</si>
  <si>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</si>
  <si>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</si>
  <si>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</si>
  <si>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</si>
  <si>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</si>
  <si>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</si>
  <si>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</si>
  <si>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</si>
  <si>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</si>
  <si>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</si>
  <si>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</si>
  <si>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</si>
  <si>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</si>
  <si>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</si>
  <si>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</si>
  <si>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</si>
  <si>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</si>
  <si>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</si>
  <si>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</si>
  <si>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</si>
  <si>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</si>
  <si>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</si>
  <si>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</si>
  <si>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</si>
  <si>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</si>
  <si>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</si>
  <si>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</si>
  <si>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</si>
  <si>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</si>
  <si>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</si>
  <si>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</si>
  <si>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</si>
  <si>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</si>
  <si>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</si>
  <si>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</si>
  <si>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</si>
  <si>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</si>
  <si>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</si>
  <si>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</si>
  <si>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</si>
  <si>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</si>
  <si>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</si>
  <si>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</si>
  <si>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</si>
  <si>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</si>
  <si>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</si>
  <si>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</si>
  <si>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</si>
  <si>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</si>
  <si>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</si>
  <si>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</si>
  <si>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</si>
  <si>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</si>
  <si>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</si>
  <si>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</si>
  <si>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</si>
  <si>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</si>
  <si>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</si>
  <si>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</si>
  <si>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</si>
  <si>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</si>
  <si>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</si>
  <si>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</si>
  <si>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</si>
  <si>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</si>
  <si>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</si>
  <si>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</si>
  <si>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</si>
  <si>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</si>
  <si>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</si>
  <si>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</si>
  <si>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</si>
  <si>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</si>
  <si>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</si>
  <si>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</si>
  <si>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</si>
  <si>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</si>
  <si>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</si>
  <si>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</si>
  <si>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</si>
  <si>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</si>
  <si>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</si>
  <si>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</si>
  <si>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</si>
  <si>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</si>
  <si>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</si>
  <si>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</si>
  <si>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</si>
  <si>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</si>
  <si>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</si>
  <si>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</si>
  <si>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</si>
  <si>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</si>
  <si>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</si>
  <si>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</si>
  <si>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</si>
  <si>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</si>
  <si>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</si>
  <si>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</si>
  <si>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</si>
  <si>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</si>
  <si>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</si>
  <si>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</si>
  <si>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</si>
  <si>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</si>
  <si>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</si>
  <si>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</si>
  <si>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</si>
  <si>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</si>
  <si>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</si>
  <si>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</si>
  <si>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</si>
  <si>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</si>
  <si>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</si>
  <si>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</si>
  <si>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</si>
  <si>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</si>
  <si>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</si>
  <si>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</si>
  <si>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</si>
  <si>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</si>
  <si>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</si>
  <si>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</si>
  <si>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</si>
  <si>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</si>
  <si>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</si>
  <si>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</si>
  <si>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</si>
  <si>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</si>
  <si>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</si>
  <si>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</si>
  <si>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</si>
  <si>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</si>
  <si>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</si>
  <si>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</si>
  <si>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</si>
  <si>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</si>
  <si>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</si>
  <si>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</si>
  <si>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</si>
  <si>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</si>
  <si>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</si>
  <si>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</si>
  <si>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</si>
  <si>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</si>
  <si>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</si>
  <si>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</si>
  <si>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</si>
  <si>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</si>
  <si>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</si>
  <si>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</si>
  <si>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</si>
  <si>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</si>
  <si>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</si>
  <si>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</si>
  <si>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</si>
  <si>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</si>
  <si>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</si>
  <si>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</si>
  <si>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</si>
  <si>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</si>
  <si>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</si>
  <si>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</si>
  <si>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</si>
  <si>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</si>
  <si>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</si>
  <si>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</si>
  <si>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</si>
  <si>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</si>
  <si>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</si>
  <si>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</si>
  <si>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</si>
  <si>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</si>
  <si>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</si>
  <si>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</si>
  <si>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</si>
  <si>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</si>
  <si>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</si>
  <si>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</si>
  <si>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</si>
  <si>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</si>
  <si>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</si>
  <si>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</si>
  <si>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</si>
  <si>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</si>
  <si>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</si>
  <si>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</si>
  <si>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</si>
  <si>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</si>
  <si>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</si>
  <si>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</si>
  <si>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</si>
  <si>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</si>
  <si>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</si>
  <si>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</si>
  <si>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</si>
  <si>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</si>
  <si>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</si>
  <si>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</si>
  <si>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</si>
  <si>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</si>
  <si>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</si>
  <si>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</si>
  <si>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</si>
  <si>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</si>
  <si>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</si>
  <si>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</si>
  <si>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</si>
  <si>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</si>
  <si>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</si>
  <si>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</si>
  <si>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</si>
  <si>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</si>
  <si>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</si>
  <si>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</si>
  <si>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</si>
  <si>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</si>
  <si>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</si>
  <si>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</si>
  <si>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</si>
  <si>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</si>
  <si>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</si>
  <si>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</si>
  <si>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</si>
  <si>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</si>
  <si>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</si>
  <si>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</si>
  <si>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</si>
  <si>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</si>
  <si>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</si>
  <si>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</si>
  <si>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</si>
  <si>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</si>
  <si>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</si>
  <si>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</si>
  <si>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</si>
  <si>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</si>
  <si>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</si>
  <si>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</si>
  <si>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</si>
  <si>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</si>
  <si>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</si>
  <si>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</si>
  <si>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</si>
  <si>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</si>
  <si>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</si>
  <si>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</si>
  <si>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</si>
  <si>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</si>
  <si>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</si>
  <si>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</si>
  <si>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</si>
  <si>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</si>
  <si>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</si>
  <si>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</si>
  <si>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</si>
  <si>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</si>
  <si>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</si>
  <si>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</si>
  <si>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</si>
  <si>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</si>
  <si>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</si>
  <si>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</si>
  <si>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</si>
  <si>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</si>
  <si>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</si>
  <si>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</si>
  <si>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</si>
  <si>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</si>
  <si>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</si>
  <si>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</si>
  <si>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</si>
  <si>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</si>
  <si>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</si>
  <si>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</si>
  <si>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</si>
  <si>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</si>
  <si>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</si>
  <si>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</si>
  <si>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</si>
  <si>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</si>
  <si>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</si>
  <si>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</si>
  <si>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</si>
  <si>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</si>
  <si>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</si>
  <si>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</si>
  <si>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</si>
  <si>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</si>
  <si>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</si>
  <si>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</si>
  <si>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</si>
  <si>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</si>
  <si>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</si>
  <si>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</si>
  <si>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</si>
  <si>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</si>
  <si>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</si>
  <si>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</si>
  <si>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</si>
  <si>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</si>
  <si>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</si>
  <si>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</si>
  <si>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</si>
  <si>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</si>
  <si>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</si>
  <si>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</si>
  <si>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</si>
  <si>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</si>
  <si>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</si>
  <si>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</si>
  <si>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</si>
  <si>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</si>
  <si>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</si>
  <si>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</si>
  <si>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</si>
  <si>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</si>
  <si>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</si>
  <si>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</si>
  <si>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</si>
  <si>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</si>
  <si>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</si>
  <si>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</si>
  <si>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</si>
  <si>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</si>
  <si>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</si>
  <si>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</si>
  <si>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</si>
  <si>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</si>
  <si>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</si>
  <si>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</si>
  <si>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</si>
  <si>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</si>
  <si>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</si>
  <si>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</si>
  <si>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</si>
  <si>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</si>
  <si>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</si>
  <si>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</si>
  <si>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</si>
  <si>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</si>
  <si>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</si>
  <si>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</si>
  <si>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</si>
  <si>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</si>
  <si>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</si>
  <si>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</si>
  <si>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</si>
  <si>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</si>
  <si>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</si>
  <si>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</si>
  <si>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</si>
  <si>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</si>
  <si>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</si>
  <si>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</si>
  <si>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</si>
  <si>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</si>
  <si>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</si>
  <si>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</si>
  <si>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</si>
  <si>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</si>
  <si>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</si>
  <si>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</si>
  <si>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</si>
  <si>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</si>
  <si>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</si>
  <si>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</si>
  <si>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</si>
  <si>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</si>
  <si>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</si>
  <si>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</si>
  <si>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</si>
  <si>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</si>
  <si>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</si>
  <si>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</si>
  <si>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</si>
  <si>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</si>
  <si>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</si>
  <si>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</si>
  <si>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</si>
  <si>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</si>
  <si>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</si>
  <si>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</si>
  <si>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</si>
  <si>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</si>
  <si>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</si>
  <si>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</si>
  <si>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</si>
  <si>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</si>
  <si>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</si>
  <si>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</si>
  <si>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</si>
  <si>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</si>
  <si>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</si>
  <si>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</si>
  <si>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</si>
  <si>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</si>
  <si>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</si>
  <si>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</si>
  <si>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</si>
  <si>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</si>
  <si>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</si>
  <si>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</si>
  <si>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</si>
  <si>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</si>
  <si>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</si>
  <si>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</si>
  <si>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</si>
  <si>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</si>
  <si>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</si>
  <si>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</si>
  <si>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</si>
  <si>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</si>
  <si>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</si>
  <si>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</si>
  <si>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</si>
  <si>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</si>
  <si>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</si>
  <si>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</si>
  <si>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</si>
  <si>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</si>
  <si>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</si>
  <si>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</si>
  <si>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</si>
  <si>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</si>
  <si>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</si>
  <si>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</si>
  <si>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</si>
  <si>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</si>
  <si>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</si>
  <si>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</si>
  <si>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</si>
  <si>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</si>
  <si>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</si>
  <si>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</si>
  <si>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</si>
  <si>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</si>
  <si>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</si>
  <si>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</si>
  <si>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</si>
  <si>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</si>
  <si>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</si>
  <si>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</si>
  <si>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</si>
  <si>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</si>
  <si>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</si>
  <si>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</si>
  <si>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</si>
  <si>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</si>
  <si>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</si>
  <si>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</si>
  <si>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</si>
  <si>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</si>
  <si>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</si>
  <si>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</si>
  <si>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</si>
  <si>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</si>
  <si>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</si>
  <si>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</si>
  <si>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</si>
  <si>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</si>
  <si>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</si>
  <si>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</si>
  <si>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</si>
  <si>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</si>
  <si>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</si>
  <si>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</si>
  <si>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</si>
  <si>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</si>
  <si>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</si>
  <si>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</si>
  <si>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</si>
  <si>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</si>
  <si>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</si>
  <si>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</si>
  <si>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</si>
  <si>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</si>
  <si>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</si>
  <si>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</si>
  <si>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</si>
  <si>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</si>
  <si>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</si>
  <si>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</si>
  <si>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</si>
  <si>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</si>
  <si>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</si>
  <si>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</si>
  <si>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</si>
  <si>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</si>
  <si>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</si>
  <si>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</si>
  <si>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</si>
  <si>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</si>
  <si>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</si>
  <si>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</si>
  <si>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</si>
  <si>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</si>
  <si>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</si>
  <si>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</si>
  <si>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</si>
  <si>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</si>
  <si>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</si>
  <si>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</si>
  <si>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</si>
  <si>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</si>
  <si>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</si>
  <si>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</si>
  <si>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</si>
  <si>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</si>
  <si>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</si>
  <si>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</si>
  <si>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</si>
  <si>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</si>
  <si>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</si>
  <si>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</si>
  <si>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</si>
  <si>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</si>
  <si>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</si>
  <si>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</si>
  <si>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</si>
  <si>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</si>
  <si>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</si>
  <si>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</si>
  <si>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</si>
  <si>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</si>
  <si>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</si>
  <si>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</si>
  <si>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</si>
  <si>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</si>
  <si>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</si>
  <si>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</si>
  <si>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</si>
  <si>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</si>
  <si>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</si>
  <si>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</si>
  <si>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</si>
  <si>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</si>
  <si>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</si>
  <si>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</si>
  <si>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</si>
  <si>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</si>
  <si>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</si>
  <si>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</si>
  <si>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</si>
  <si>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</si>
  <si>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</si>
  <si>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</si>
  <si>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</si>
  <si>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</si>
  <si>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</si>
  <si>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</si>
  <si>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</si>
  <si>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</si>
  <si>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</si>
  <si>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</si>
  <si>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</si>
  <si>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</si>
  <si>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</si>
  <si>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</si>
  <si>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</si>
  <si>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</si>
  <si>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</si>
  <si>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</si>
  <si>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</si>
  <si>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</si>
  <si>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</si>
  <si>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</si>
  <si>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</si>
  <si>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</si>
  <si>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</si>
  <si>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</si>
  <si>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</si>
  <si>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</si>
  <si>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</si>
  <si>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</si>
  <si>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</si>
  <si>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</si>
  <si>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</si>
  <si>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</si>
  <si>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</si>
  <si>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</si>
  <si>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</si>
  <si>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</si>
  <si>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</si>
  <si>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</si>
  <si>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</si>
  <si>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</si>
  <si>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</si>
  <si>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</si>
  <si>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</si>
  <si>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</si>
  <si>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</si>
  <si>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</si>
  <si>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</si>
  <si>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</si>
  <si>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</si>
  <si>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</si>
  <si>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</si>
  <si>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</si>
  <si>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</si>
  <si>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</si>
  <si>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</si>
  <si>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</si>
  <si>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</si>
  <si>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</si>
  <si>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</si>
  <si>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</si>
  <si>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</si>
  <si>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</si>
  <si>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</si>
  <si>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</si>
  <si>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</si>
  <si>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</si>
  <si>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</si>
  <si>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</si>
  <si>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</si>
  <si>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</si>
  <si>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</si>
  <si>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</si>
  <si>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</si>
  <si>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</si>
  <si>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</si>
  <si>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</si>
  <si>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</si>
  <si>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</si>
  <si>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</si>
  <si>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</si>
  <si>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</si>
  <si>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</si>
  <si>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</si>
  <si>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</si>
  <si>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</si>
  <si>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</si>
  <si>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</si>
  <si>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</si>
  <si>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</si>
  <si>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</si>
  <si>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</si>
  <si>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</si>
  <si>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</si>
  <si>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</si>
  <si>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</si>
  <si>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</si>
  <si>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</si>
  <si>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</si>
  <si>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</si>
  <si>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</si>
  <si>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</si>
  <si>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</si>
  <si>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</si>
  <si>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</si>
  <si>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</si>
  <si>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</si>
  <si>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</si>
  <si>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</si>
  <si>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</si>
  <si>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</si>
  <si>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</si>
  <si>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</si>
  <si>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</si>
  <si>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</si>
  <si>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</si>
  <si>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</si>
  <si>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</si>
  <si>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</si>
  <si>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</si>
  <si>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</si>
  <si>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</si>
  <si>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</si>
  <si>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</si>
  <si>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</si>
  <si>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</si>
  <si>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</si>
  <si>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</si>
  <si>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</si>
  <si>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</si>
  <si>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</si>
  <si>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</si>
  <si>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</si>
  <si>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</si>
  <si>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</si>
  <si>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</si>
  <si>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</si>
  <si>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</si>
  <si>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</si>
  <si>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</si>
  <si>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</si>
  <si>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</si>
  <si>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</si>
  <si>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</si>
  <si>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</si>
  <si>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</si>
  <si>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</si>
  <si>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</si>
  <si>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</si>
  <si>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</si>
  <si>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</si>
  <si>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</si>
  <si>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</si>
  <si>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</si>
  <si>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</si>
  <si>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</si>
  <si>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</si>
  <si>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</si>
  <si>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</si>
  <si>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</si>
  <si>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</si>
  <si>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</si>
  <si>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</si>
  <si>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</si>
  <si>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</si>
  <si>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</si>
  <si>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</si>
  <si>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</si>
  <si>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</si>
  <si>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</si>
  <si>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</si>
  <si>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</si>
  <si>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</si>
  <si>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</si>
  <si>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</si>
  <si>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</si>
  <si>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</si>
  <si>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</si>
  <si>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</si>
  <si>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</si>
  <si>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</si>
  <si>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</si>
  <si>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</si>
  <si>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</si>
  <si>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</si>
  <si>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</si>
  <si>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</si>
  <si>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</si>
  <si>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</si>
  <si>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</si>
  <si>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</si>
  <si>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</si>
  <si>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</si>
  <si>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</si>
  <si>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</si>
  <si>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</si>
  <si>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</si>
  <si>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</si>
  <si>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</si>
  <si>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</si>
  <si>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</si>
  <si>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</si>
  <si>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</si>
  <si>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</si>
  <si>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</si>
  <si>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</si>
  <si>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</si>
  <si>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</si>
  <si>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</si>
  <si>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</si>
  <si>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</si>
  <si>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</si>
  <si>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</si>
  <si>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</si>
  <si>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</si>
  <si>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</si>
  <si>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</si>
  <si>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</si>
  <si>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</si>
  <si>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</si>
  <si>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</si>
  <si>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</si>
  <si>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</si>
  <si>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</si>
  <si>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</si>
  <si>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</si>
  <si>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</si>
  <si>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</si>
  <si>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</si>
  <si>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</si>
  <si>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</si>
  <si>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</si>
  <si>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</si>
  <si>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</si>
  <si>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</si>
  <si>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</si>
  <si>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</si>
  <si>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</si>
  <si>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</si>
  <si>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</si>
  <si>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</si>
  <si>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</si>
  <si>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</si>
  <si>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</si>
  <si>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</si>
  <si>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</si>
  <si>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</si>
  <si>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</si>
  <si>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</si>
  <si>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</si>
  <si>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</si>
  <si>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</si>
  <si>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</si>
  <si>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</si>
  <si>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</si>
  <si>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</si>
  <si>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</si>
  <si>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</si>
  <si>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</si>
  <si>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</si>
  <si>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</si>
  <si>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</si>
  <si>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</si>
  <si>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</si>
  <si>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</si>
  <si>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</si>
  <si>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</si>
  <si>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</si>
  <si>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</si>
  <si>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</si>
  <si>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</si>
  <si>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</si>
  <si>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</si>
  <si>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</si>
  <si>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</si>
  <si>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</si>
  <si>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</si>
  <si>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</si>
  <si>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</si>
  <si>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</si>
  <si>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</si>
  <si>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</si>
  <si>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</si>
  <si>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</si>
  <si>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</si>
  <si>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</si>
  <si>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</si>
  <si>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</si>
  <si>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</si>
  <si>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</si>
  <si>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</si>
  <si>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</si>
  <si>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</si>
  <si>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</si>
  <si>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</si>
  <si>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</si>
  <si>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</si>
  <si>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</si>
  <si>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</si>
  <si>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</si>
  <si>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</si>
  <si>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</si>
  <si>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</si>
  <si>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</si>
  <si>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</si>
  <si>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</si>
  <si>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</si>
  <si>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</si>
  <si>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</si>
  <si>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</si>
  <si>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</si>
  <si>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</si>
  <si>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</si>
  <si>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</si>
  <si>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</si>
  <si>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</si>
  <si>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</si>
  <si>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</si>
  <si>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</si>
  <si>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</si>
  <si>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</si>
  <si>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</si>
  <si>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</si>
  <si>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</si>
  <si>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</si>
  <si>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</si>
  <si>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</si>
  <si>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</si>
  <si>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</si>
  <si>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</si>
  <si>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</si>
  <si>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</si>
  <si>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</si>
  <si>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</si>
  <si>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</si>
  <si>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</si>
  <si>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</si>
  <si>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</si>
  <si>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</si>
  <si>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</si>
  <si>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</si>
  <si>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</si>
  <si>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</si>
  <si>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</si>
  <si>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</si>
  <si>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</si>
  <si>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</si>
  <si>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</si>
  <si>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</si>
  <si>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</si>
  <si>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</si>
  <si>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</si>
  <si>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</si>
  <si>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</si>
  <si>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</si>
  <si>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</si>
  <si>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</si>
  <si>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</si>
  <si>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</si>
  <si>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</si>
  <si>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</si>
  <si>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</si>
  <si>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</si>
  <si>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</si>
  <si>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</si>
  <si>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</si>
  <si>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</si>
  <si>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</si>
  <si>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</si>
  <si>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</si>
  <si>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</si>
  <si>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</si>
  <si>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</si>
  <si>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</si>
  <si>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</si>
  <si>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</si>
  <si>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</si>
  <si>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</si>
  <si>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</si>
  <si>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</si>
  <si>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</si>
  <si>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</si>
  <si>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</si>
  <si>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</si>
  <si>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</si>
  <si>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</si>
  <si>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</si>
  <si>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</si>
  <si>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</si>
  <si>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</si>
  <si>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</si>
  <si>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</si>
  <si>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</si>
  <si>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</si>
  <si>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</si>
  <si>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</si>
  <si>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</si>
  <si>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</si>
  <si>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</si>
  <si>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</si>
  <si>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</si>
  <si>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</si>
  <si>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</si>
  <si>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</si>
  <si>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</si>
  <si>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</si>
  <si>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</si>
  <si>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</si>
  <si>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</si>
  <si>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</si>
  <si>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</si>
  <si>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</si>
  <si>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</si>
  <si>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</si>
  <si>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</si>
  <si>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</si>
  <si>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</si>
  <si>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</si>
  <si>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</si>
  <si>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</si>
  <si>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</si>
  <si>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</si>
  <si>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</si>
  <si>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</si>
  <si>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</si>
  <si>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</si>
  <si>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</si>
  <si>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</si>
  <si>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</si>
  <si>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</si>
  <si>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</si>
  <si>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</si>
  <si>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</si>
  <si>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</si>
  <si>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</si>
  <si>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</si>
  <si>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</si>
  <si>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</si>
  <si>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</si>
  <si>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</si>
  <si>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</si>
  <si>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</si>
  <si>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</si>
  <si>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</si>
  <si>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</si>
  <si>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</si>
  <si>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</si>
  <si>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</si>
  <si>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</si>
  <si>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</si>
  <si>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</si>
  <si>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</si>
  <si>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</si>
  <si>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</si>
  <si>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</si>
  <si>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</si>
  <si>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</si>
  <si>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</si>
  <si>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</si>
  <si>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</si>
  <si>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</si>
  <si>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</si>
  <si>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</si>
  <si>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</si>
  <si>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</si>
  <si>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</si>
  <si>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</si>
  <si>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</si>
  <si>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</si>
  <si>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</si>
  <si>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</si>
  <si>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</si>
  <si>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</si>
  <si>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</si>
  <si>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</si>
  <si>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</si>
  <si>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</si>
  <si>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</si>
  <si>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</si>
  <si>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</si>
  <si>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</si>
  <si>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</si>
  <si>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</si>
  <si>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</si>
  <si>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</si>
  <si>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</si>
  <si>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</si>
  <si>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</si>
  <si>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</si>
  <si>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</si>
  <si>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</si>
  <si>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</si>
  <si>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</si>
  <si>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</si>
  <si>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</si>
  <si>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</si>
  <si>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</si>
  <si>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</si>
  <si>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</si>
  <si>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</si>
  <si>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</si>
  <si>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</si>
  <si>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</si>
  <si>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</si>
  <si>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</si>
  <si>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</si>
  <si>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</si>
  <si>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</si>
  <si>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</si>
  <si>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</si>
  <si>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</si>
  <si>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</si>
  <si>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</si>
  <si>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</si>
  <si>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</si>
  <si>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</si>
  <si>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</si>
  <si>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</si>
  <si>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</si>
  <si>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</si>
  <si>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</si>
  <si>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</si>
  <si>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</si>
  <si>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</si>
  <si>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</si>
  <si>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</si>
  <si>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</si>
  <si>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</si>
  <si>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</si>
  <si>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</si>
  <si>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</si>
  <si>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</si>
  <si>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</si>
  <si>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</si>
  <si>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</si>
  <si>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</si>
  <si>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</si>
  <si>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</si>
  <si>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</si>
  <si>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</si>
  <si>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</si>
  <si>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</si>
  <si>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</si>
  <si>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</si>
  <si>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</si>
  <si>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</si>
  <si>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</si>
  <si>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</si>
  <si>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</si>
  <si>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</si>
  <si>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</si>
  <si>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</si>
  <si>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</si>
  <si>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</si>
  <si>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</si>
  <si>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</si>
  <si>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</si>
  <si>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</si>
  <si>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</si>
  <si>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</si>
  <si>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</si>
  <si>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</si>
  <si>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</si>
  <si>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</si>
  <si>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</si>
  <si>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</si>
  <si>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</si>
  <si>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</si>
  <si>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</si>
  <si>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</si>
  <si>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</si>
  <si>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</si>
  <si>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</si>
  <si>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</si>
  <si>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</si>
  <si>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</si>
  <si>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</si>
  <si>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</si>
  <si>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</si>
  <si>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</si>
  <si>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</si>
  <si>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</si>
  <si>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</si>
  <si>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</si>
  <si>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</si>
  <si>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</si>
  <si>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</si>
  <si>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</si>
  <si>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</si>
  <si>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</si>
  <si>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</si>
  <si>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</si>
  <si>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</si>
  <si>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</si>
  <si>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</si>
  <si>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</si>
  <si>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</si>
  <si>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</si>
  <si>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</si>
  <si>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</si>
  <si>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</si>
  <si>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</si>
  <si>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</si>
  <si>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</si>
  <si>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</si>
  <si>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</si>
  <si>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</si>
  <si>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</si>
  <si>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</si>
  <si>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</si>
  <si>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</si>
  <si>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</si>
  <si>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</si>
  <si>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</si>
  <si>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</si>
  <si>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</si>
  <si>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</si>
  <si>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</si>
  <si>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</si>
  <si>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</si>
  <si>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</si>
  <si>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</si>
  <si>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</si>
  <si>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</si>
  <si>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</si>
  <si>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</si>
  <si>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</si>
  <si>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</si>
  <si>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</si>
  <si>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</si>
  <si>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</si>
  <si>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</si>
  <si>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</si>
  <si>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</si>
  <si>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</si>
  <si>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</si>
  <si>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</si>
  <si>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</si>
  <si>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</si>
  <si>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</si>
  <si>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</si>
  <si>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</si>
  <si>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</si>
  <si>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</si>
  <si>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</si>
  <si>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</si>
  <si>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</si>
  <si>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</si>
  <si>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</si>
  <si>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</si>
  <si>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</si>
  <si>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</si>
  <si>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</si>
  <si>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</si>
  <si>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</si>
  <si>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</si>
  <si>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</si>
  <si>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</si>
  <si>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</si>
  <si>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</si>
  <si>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</si>
  <si>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</si>
  <si>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</si>
  <si>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</si>
  <si>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</si>
  <si>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</si>
  <si>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</si>
  <si>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</si>
  <si>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</si>
  <si>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</si>
  <si>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</si>
  <si>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</si>
  <si>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</si>
  <si>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</si>
  <si>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</si>
  <si>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</si>
  <si>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</si>
  <si>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</si>
  <si>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</si>
  <si>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</si>
  <si>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</si>
  <si>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</si>
  <si>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</si>
  <si>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</si>
  <si>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</si>
  <si>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</si>
  <si>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</si>
  <si>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</si>
  <si>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</si>
  <si>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</si>
  <si>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</si>
  <si>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</si>
  <si>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</si>
  <si>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</si>
  <si>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</si>
  <si>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</si>
  <si>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</si>
  <si>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</si>
  <si>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</si>
  <si>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</si>
  <si>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</si>
  <si>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</si>
  <si>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</si>
  <si>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</si>
  <si>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</si>
  <si>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</si>
  <si>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</si>
  <si>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</si>
  <si>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</si>
  <si>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</si>
  <si>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</si>
  <si>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</si>
  <si>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</si>
  <si>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</si>
  <si>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</si>
  <si>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</si>
  <si>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</si>
  <si>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</si>
  <si>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</si>
  <si>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</si>
  <si>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</si>
  <si>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</si>
  <si>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</si>
  <si>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</si>
  <si>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</si>
  <si>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</si>
  <si>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</si>
  <si>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</si>
  <si>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</si>
  <si>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</si>
  <si>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</si>
  <si>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</si>
  <si>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</si>
  <si>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</si>
  <si>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</si>
  <si>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</si>
  <si>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</si>
  <si>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</si>
  <si>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</si>
  <si>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</si>
  <si>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</si>
  <si>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</si>
  <si>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</si>
  <si>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</si>
  <si>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</si>
  <si>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</si>
  <si>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</si>
  <si>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</si>
  <si>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</si>
  <si>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</si>
  <si>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</si>
  <si>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</si>
  <si>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</si>
  <si>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</si>
  <si>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</si>
  <si>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</si>
  <si>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</si>
  <si>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</si>
  <si>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</si>
  <si>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</si>
  <si>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</si>
  <si>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</si>
  <si>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</si>
  <si>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</si>
  <si>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</si>
  <si>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</si>
  <si>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</si>
  <si>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</si>
  <si>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</si>
  <si>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</si>
  <si>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</si>
  <si>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</si>
  <si>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</si>
  <si>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</si>
  <si>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</si>
  <si>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</si>
  <si>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</si>
  <si>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</si>
  <si>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</si>
  <si>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</si>
  <si>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</si>
  <si>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</si>
  <si>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</si>
  <si>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</si>
  <si>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</si>
  <si>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</si>
  <si>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</si>
  <si>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</si>
  <si>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</si>
  <si>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</si>
  <si>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</si>
  <si>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</si>
  <si>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</si>
  <si>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</si>
  <si>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</si>
  <si>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</si>
  <si>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</si>
  <si>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</si>
  <si>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</si>
  <si>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</si>
  <si>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</si>
  <si>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</si>
  <si>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</si>
  <si>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</si>
  <si>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</si>
  <si>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</si>
  <si>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</si>
  <si>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</si>
  <si>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</si>
  <si>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</si>
  <si>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</si>
  <si>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</si>
  <si>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</si>
  <si>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</si>
  <si>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</si>
  <si>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</si>
  <si>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</si>
  <si>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</si>
  <si>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</si>
  <si>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</si>
  <si>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</si>
  <si>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</si>
  <si>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</si>
  <si>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</si>
  <si>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</si>
  <si>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</si>
  <si>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</si>
  <si>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</si>
  <si>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</si>
  <si>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</si>
  <si>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</si>
  <si>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</si>
  <si>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</si>
  <si>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</si>
  <si>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</si>
  <si>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</si>
  <si>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</si>
  <si>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</si>
  <si>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</si>
  <si>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</si>
  <si>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</si>
  <si>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</si>
  <si>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</si>
  <si>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</si>
  <si>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</si>
  <si>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</si>
  <si>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</si>
  <si>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</si>
  <si>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</si>
  <si>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</si>
  <si>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</si>
  <si>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</si>
  <si>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</si>
  <si>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</si>
  <si>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</si>
  <si>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</si>
  <si>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</si>
  <si>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</si>
  <si>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</si>
  <si>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</si>
  <si>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</si>
  <si>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</si>
  <si>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</si>
  <si>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</si>
  <si>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</si>
  <si>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</si>
  <si>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</si>
  <si>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</si>
  <si>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</si>
  <si>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</si>
  <si>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</si>
  <si>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</si>
  <si>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</si>
  <si>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</si>
  <si>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</si>
  <si>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</si>
  <si>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</si>
  <si>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</si>
  <si>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</si>
  <si>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</si>
  <si>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</si>
  <si>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</si>
  <si>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</si>
  <si>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</si>
  <si>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</si>
  <si>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</si>
  <si>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</si>
  <si>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</si>
  <si>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</si>
  <si>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</si>
  <si>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</si>
  <si>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</si>
  <si>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</si>
  <si>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</si>
  <si>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</si>
  <si>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</si>
  <si>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</si>
  <si>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</si>
  <si>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</si>
  <si>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</si>
  <si>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</si>
  <si>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</si>
  <si>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</si>
  <si>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</si>
  <si>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</si>
  <si>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</si>
  <si>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</si>
  <si>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</si>
  <si>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</si>
  <si>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</si>
  <si>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</si>
  <si>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</si>
  <si>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</si>
  <si>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</si>
  <si>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</si>
  <si>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</si>
  <si>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</si>
  <si>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</si>
  <si>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</si>
  <si>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</si>
  <si>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</si>
  <si>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</si>
  <si>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</si>
  <si>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</si>
  <si>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</si>
  <si>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</si>
  <si>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</si>
  <si>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</si>
  <si>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</si>
  <si>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</si>
  <si>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</si>
  <si>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</si>
  <si>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</si>
  <si>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</si>
  <si>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</si>
  <si>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</si>
  <si>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</si>
  <si>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</si>
  <si>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</si>
  <si>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</si>
  <si>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</si>
  <si>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</si>
  <si>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</si>
  <si>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</si>
  <si>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</si>
  <si>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</si>
  <si>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</si>
  <si>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</si>
  <si>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</si>
  <si>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</si>
  <si>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</si>
  <si>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</si>
  <si>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</si>
  <si>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</si>
  <si>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</si>
  <si>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</si>
  <si>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</si>
  <si>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</si>
  <si>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</si>
  <si>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</si>
  <si>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</si>
  <si>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</si>
  <si>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</si>
  <si>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</si>
  <si>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</si>
  <si>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</si>
  <si>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</si>
  <si>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</si>
  <si>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</si>
  <si>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</si>
  <si>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</si>
  <si>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</si>
  <si>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</si>
  <si>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</si>
  <si>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</si>
  <si>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</si>
  <si>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</si>
  <si>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</si>
  <si>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</si>
  <si>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</si>
  <si>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</si>
  <si>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</si>
  <si>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</si>
  <si>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</si>
  <si>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</si>
  <si>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</si>
  <si>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</si>
  <si>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</si>
  <si>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</si>
  <si>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</si>
  <si>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</si>
  <si>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</si>
  <si>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</si>
  <si>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</si>
  <si>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</si>
  <si>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</si>
  <si>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</si>
  <si>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</si>
  <si>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</si>
  <si>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</si>
  <si>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</si>
  <si>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</si>
  <si>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</si>
  <si>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</si>
  <si>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</si>
  <si>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</si>
  <si>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</si>
  <si>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</si>
  <si>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</si>
  <si>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</si>
  <si>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</si>
  <si>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</si>
  <si>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</si>
  <si>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</si>
  <si>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</si>
  <si>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</si>
  <si>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</si>
  <si>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</si>
  <si>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</si>
  <si>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</si>
  <si>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</si>
  <si>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</si>
  <si>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</si>
  <si>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</si>
  <si>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</si>
  <si>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</si>
  <si>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</si>
  <si>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</si>
  <si>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</si>
  <si>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</si>
  <si>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</si>
  <si>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</si>
  <si>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</si>
  <si>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</si>
  <si>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</si>
  <si>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</si>
  <si>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</si>
  <si>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</si>
  <si>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</si>
  <si>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</si>
  <si>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</si>
  <si>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</si>
  <si>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</si>
  <si>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</si>
  <si>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</si>
  <si>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</si>
  <si>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</si>
  <si>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</si>
  <si>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</si>
  <si>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</si>
  <si>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</si>
  <si>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</si>
  <si>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</si>
  <si>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</si>
  <si>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</si>
  <si>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</si>
  <si>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</si>
  <si>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</si>
  <si>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</si>
  <si>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</si>
  <si>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</si>
  <si>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</si>
  <si>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</si>
  <si>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</si>
  <si>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</si>
  <si>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</si>
  <si>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</si>
  <si>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</si>
  <si>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</si>
  <si>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</si>
  <si>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</si>
  <si>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</si>
  <si>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</si>
  <si>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</si>
  <si>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</si>
  <si>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</si>
  <si>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</si>
  <si>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</si>
  <si>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</si>
  <si>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</si>
  <si>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</si>
  <si>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</si>
  <si>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</si>
  <si>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</si>
  <si>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</si>
  <si>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</si>
  <si>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</si>
  <si>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</si>
  <si>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</si>
  <si>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</si>
  <si>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</si>
  <si>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</si>
  <si>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</si>
  <si>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</si>
  <si>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</si>
  <si>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</si>
  <si>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</si>
  <si>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</si>
  <si>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</si>
  <si>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</si>
  <si>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</si>
  <si>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</si>
  <si>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</si>
  <si>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</si>
  <si>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</si>
  <si>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</si>
  <si>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</si>
  <si>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</si>
  <si>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</si>
  <si>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</si>
  <si>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</si>
  <si>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</si>
  <si>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</si>
  <si>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</si>
  <si>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</si>
  <si>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</si>
  <si>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</si>
  <si>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</si>
  <si>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</si>
  <si>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</si>
  <si>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</si>
  <si>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</si>
  <si>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</si>
  <si>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</si>
  <si>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</si>
  <si>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</si>
  <si>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</si>
  <si>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</si>
  <si>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</si>
  <si>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</si>
  <si>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</si>
  <si>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</si>
  <si>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</si>
  <si>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</si>
  <si>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</si>
  <si>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</si>
  <si>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</si>
  <si>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</si>
  <si>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</si>
  <si>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</si>
  <si>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</si>
  <si>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</si>
  <si>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</si>
  <si>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</si>
  <si>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</si>
  <si>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</si>
  <si>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</si>
  <si>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</si>
  <si>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</si>
  <si>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</si>
  <si>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</si>
  <si>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</si>
  <si>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</si>
  <si>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</si>
  <si>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</si>
  <si>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</si>
  <si>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</si>
  <si>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</si>
  <si>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</si>
  <si>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</si>
  <si>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</si>
  <si>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</si>
  <si>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</si>
  <si>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</si>
  <si>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</si>
  <si>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</si>
  <si>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</si>
  <si>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</si>
  <si>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</si>
  <si>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</si>
  <si>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</si>
  <si>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</si>
  <si>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</si>
  <si>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</si>
  <si>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</si>
  <si>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</si>
  <si>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</si>
  <si>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</si>
  <si>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</si>
  <si>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</si>
  <si>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</si>
  <si>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</si>
  <si>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</si>
  <si>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</si>
  <si>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</si>
  <si>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</si>
  <si>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</si>
  <si>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</si>
  <si>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</si>
  <si>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</si>
  <si>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</si>
  <si>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</si>
  <si>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</si>
  <si>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</si>
  <si>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</si>
  <si>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</si>
  <si>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</si>
  <si>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</si>
  <si>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</si>
  <si>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</si>
  <si>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</si>
  <si>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</si>
  <si>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</si>
  <si>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</si>
  <si>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</si>
  <si>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</si>
  <si>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</si>
  <si>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</si>
  <si>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</si>
  <si>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</si>
  <si>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</si>
  <si>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</si>
  <si>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</si>
  <si>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</si>
  <si>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</si>
  <si>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</si>
  <si>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</si>
  <si>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</si>
  <si>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</si>
  <si>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</si>
  <si>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</si>
  <si>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</si>
  <si>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</si>
  <si>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</si>
  <si>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</si>
  <si>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</si>
  <si>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</si>
  <si>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</si>
  <si>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</si>
  <si>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</si>
  <si>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</si>
  <si>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</si>
  <si>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</si>
  <si>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</si>
  <si>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</si>
  <si>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</si>
  <si>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</si>
  <si>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</si>
  <si>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</si>
  <si>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</si>
  <si>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</si>
  <si>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</si>
  <si>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</si>
  <si>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</si>
  <si>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</si>
  <si>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</si>
  <si>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</si>
  <si>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</si>
  <si>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</si>
  <si>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</si>
  <si>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</si>
  <si>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</si>
  <si>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</si>
  <si>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</si>
  <si>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</si>
  <si>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</si>
  <si>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</si>
  <si>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</si>
  <si>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</si>
  <si>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</si>
  <si>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</si>
  <si>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</si>
  <si>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</si>
  <si>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</si>
  <si>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</si>
  <si>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</si>
  <si>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</si>
  <si>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</si>
  <si>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</si>
  <si>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</si>
  <si>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</si>
  <si>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</si>
  <si>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</si>
  <si>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</si>
  <si>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</si>
  <si>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</si>
  <si>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</si>
  <si>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</si>
  <si>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</si>
  <si>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</si>
  <si>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</si>
  <si>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</si>
  <si>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</si>
  <si>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</si>
  <si>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</si>
  <si>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</si>
  <si>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</si>
  <si>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</si>
  <si>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</si>
  <si>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</si>
  <si>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</si>
  <si>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</si>
  <si>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</si>
  <si>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</si>
  <si>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</si>
  <si>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</si>
  <si>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</si>
  <si>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</si>
  <si>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</si>
  <si>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</si>
  <si>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</si>
  <si>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</si>
  <si>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</si>
  <si>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</si>
  <si>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</si>
  <si>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</si>
  <si>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</si>
  <si>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</si>
  <si>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</si>
  <si>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</si>
  <si>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</si>
  <si>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</si>
  <si>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</si>
  <si>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</si>
  <si>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</si>
  <si>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</si>
  <si>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</si>
  <si>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</si>
  <si>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</si>
  <si>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</si>
  <si>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</si>
  <si>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</si>
  <si>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</si>
  <si>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</si>
  <si>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</si>
  <si>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</si>
  <si>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</si>
  <si>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</si>
  <si>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</si>
  <si>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</si>
  <si>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</si>
  <si>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</si>
  <si>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</si>
  <si>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</si>
  <si>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</si>
  <si>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</si>
  <si>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</si>
  <si>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</si>
  <si>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</si>
  <si>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</si>
  <si>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</si>
  <si>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</si>
  <si>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</si>
  <si>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</si>
  <si>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</si>
  <si>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</si>
  <si>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</si>
  <si>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</si>
  <si>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</si>
  <si>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</si>
  <si>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</si>
  <si>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</si>
  <si>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</si>
  <si>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</si>
  <si>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</si>
  <si>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</si>
  <si>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</si>
  <si>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</si>
  <si>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</si>
  <si>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</si>
  <si>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</si>
  <si>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</si>
  <si>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</si>
  <si>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</si>
  <si>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</si>
  <si>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</si>
  <si>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</si>
  <si>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</si>
  <si>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</si>
  <si>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</si>
  <si>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</si>
  <si>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</si>
  <si>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</si>
  <si>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</si>
  <si>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</si>
  <si>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</si>
  <si>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</si>
  <si>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</si>
  <si>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</si>
  <si>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</si>
  <si>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</si>
  <si>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</si>
  <si>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</si>
  <si>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</si>
  <si>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</si>
  <si>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</si>
  <si>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</si>
  <si>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</si>
  <si>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</si>
  <si>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</si>
  <si>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</si>
  <si>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</si>
  <si>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</si>
  <si>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</si>
  <si>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</si>
  <si>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</si>
  <si>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</si>
  <si>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</si>
  <si>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</si>
  <si>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</si>
  <si>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</si>
  <si>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</si>
  <si>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</si>
  <si>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</si>
  <si>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</si>
  <si>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</si>
  <si>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</si>
  <si>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</si>
  <si>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</si>
  <si>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</si>
  <si>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</si>
  <si>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</si>
  <si>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</si>
  <si>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</si>
  <si>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</si>
  <si>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</si>
  <si>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</si>
  <si>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</si>
  <si>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</si>
  <si>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</si>
  <si>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</si>
  <si>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</si>
  <si>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</si>
  <si>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</si>
  <si>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</si>
  <si>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</si>
  <si>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</si>
  <si>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</si>
  <si>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</si>
  <si>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</si>
  <si>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</si>
  <si>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</si>
  <si>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</si>
  <si>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</si>
  <si>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</si>
  <si>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</si>
  <si>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</si>
  <si>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</si>
  <si>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</si>
  <si>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</si>
  <si>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</si>
  <si>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</si>
  <si>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</si>
  <si>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</si>
  <si>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</si>
  <si>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</si>
  <si>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</si>
  <si>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</si>
  <si>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</si>
  <si>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</si>
  <si>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</si>
  <si>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</si>
  <si>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</si>
  <si>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</si>
  <si>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</si>
  <si>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</si>
  <si>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</si>
  <si>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</si>
  <si>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</si>
  <si>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</si>
  <si>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</si>
  <si>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</si>
  <si>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</si>
  <si>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</si>
  <si>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</si>
  <si>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</si>
  <si>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</si>
  <si>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</si>
  <si>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</si>
  <si>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</si>
  <si>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</si>
  <si>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</si>
  <si>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</si>
  <si>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</si>
  <si>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</si>
  <si>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</si>
  <si>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</si>
  <si>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</si>
  <si>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</si>
  <si>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</si>
  <si>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</si>
  <si>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</si>
  <si>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</si>
  <si>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</si>
  <si>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</si>
  <si>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</si>
  <si>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</si>
  <si>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</si>
  <si>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</si>
  <si>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</si>
  <si>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</si>
  <si>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</si>
  <si>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</si>
  <si>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</si>
  <si>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</si>
  <si>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</si>
  <si>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</si>
  <si>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</si>
  <si>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</si>
  <si>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</si>
  <si>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</si>
  <si>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</si>
  <si>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</si>
  <si>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</si>
  <si>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</si>
  <si>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</si>
  <si>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</si>
  <si>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</si>
  <si>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</si>
  <si>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</si>
  <si>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</si>
  <si>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</si>
  <si>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</si>
  <si>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</si>
  <si>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</si>
  <si>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</si>
  <si>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</si>
  <si>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</si>
  <si>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</si>
  <si>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</si>
  <si>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</si>
  <si>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</si>
  <si>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</si>
  <si>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</si>
  <si>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</si>
  <si>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</si>
  <si>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</si>
  <si>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</si>
  <si>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</si>
  <si>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</si>
  <si>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</si>
  <si>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</si>
  <si>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</si>
  <si>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</si>
  <si>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</si>
  <si>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</si>
  <si>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</si>
  <si>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</si>
  <si>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</si>
  <si>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</si>
  <si>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</si>
  <si>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</si>
  <si>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</si>
  <si>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</si>
  <si>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</si>
  <si>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</si>
  <si>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</si>
  <si>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</si>
  <si>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</si>
  <si>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</si>
  <si>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</si>
  <si>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</si>
  <si>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</si>
  <si>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</si>
  <si>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</si>
  <si>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</si>
  <si>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</si>
  <si>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</si>
  <si>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</si>
  <si>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</si>
  <si>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</si>
  <si>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</si>
  <si>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</si>
  <si>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</si>
  <si>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</si>
  <si>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</si>
  <si>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</si>
  <si>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</si>
  <si>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</si>
  <si>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</si>
  <si>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</si>
  <si>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</si>
  <si>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</si>
  <si>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</si>
  <si>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</si>
  <si>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</si>
  <si>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</si>
  <si>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</si>
  <si>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</si>
  <si>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</si>
  <si>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</si>
  <si>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</si>
  <si>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</si>
  <si>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</si>
  <si>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</si>
  <si>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</si>
  <si>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</si>
  <si>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</si>
  <si>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</si>
  <si>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</si>
  <si>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</si>
  <si>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</si>
  <si>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</si>
  <si>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</si>
  <si>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</si>
  <si>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</si>
  <si>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</si>
  <si>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</si>
  <si>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</si>
  <si>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</si>
  <si>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</si>
  <si>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</si>
  <si>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</si>
  <si>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</si>
  <si>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</si>
  <si>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</si>
  <si>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</si>
  <si>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</si>
  <si>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</si>
  <si>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</si>
  <si>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</si>
  <si>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</si>
  <si>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</si>
  <si>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</si>
  <si>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</si>
  <si>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</si>
  <si>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</si>
  <si>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</si>
  <si>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</si>
  <si>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</si>
  <si>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</si>
  <si>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</si>
  <si>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</si>
  <si>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</si>
  <si>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</si>
  <si>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</si>
  <si>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</si>
  <si>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</si>
  <si>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</si>
  <si>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</si>
  <si>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</si>
  <si>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</si>
  <si>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</si>
  <si>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</si>
  <si>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</si>
  <si>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</si>
  <si>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</si>
  <si>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</si>
  <si>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</si>
  <si>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</si>
  <si>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</si>
  <si>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</si>
  <si>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</si>
  <si>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</si>
  <si>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</si>
  <si>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</si>
  <si>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</si>
  <si>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</si>
  <si>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</si>
  <si>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</si>
  <si>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</si>
  <si>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</si>
  <si>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</si>
  <si>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</si>
  <si>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</si>
  <si>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</si>
  <si>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</si>
  <si>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</si>
  <si>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</si>
  <si>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</si>
  <si>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</si>
  <si>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</si>
  <si>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</si>
  <si>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</si>
  <si>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</si>
  <si>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</si>
  <si>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</si>
  <si>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</si>
  <si>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</si>
  <si>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</si>
  <si>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</si>
  <si>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</si>
  <si>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</si>
  <si>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</si>
  <si>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</si>
  <si>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</si>
  <si>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</si>
  <si>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</si>
  <si>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</si>
  <si>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</si>
  <si>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</si>
  <si>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</si>
  <si>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</si>
  <si>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</si>
  <si>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</si>
  <si>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</si>
  <si>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</si>
  <si>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</si>
  <si>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</si>
  <si>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</si>
  <si>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</si>
  <si>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</si>
  <si>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</si>
  <si>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</si>
  <si>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</si>
  <si>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</si>
  <si>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</si>
  <si>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</si>
  <si>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</si>
  <si>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</si>
  <si>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</si>
  <si>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</si>
  <si>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</si>
  <si>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</si>
  <si>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</si>
  <si>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</si>
  <si>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</si>
  <si>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</si>
  <si>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</si>
  <si>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</si>
  <si>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</si>
  <si>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</si>
  <si>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</si>
  <si>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</si>
  <si>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</si>
  <si>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</si>
  <si>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</si>
  <si>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</si>
  <si>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</si>
  <si>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</si>
  <si>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</si>
  <si>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</si>
  <si>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</si>
  <si>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</si>
  <si>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</si>
  <si>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</si>
  <si>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</si>
  <si>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</si>
  <si>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</si>
  <si>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</si>
  <si>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</si>
  <si>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</si>
  <si>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</si>
  <si>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</si>
  <si>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</si>
  <si>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</si>
  <si>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</si>
  <si>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</si>
  <si>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</si>
  <si>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</si>
  <si>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</si>
  <si>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</si>
  <si>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</si>
  <si>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</si>
  <si>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</si>
  <si>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</si>
  <si>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</si>
  <si>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</si>
  <si>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</si>
  <si>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</si>
  <si>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</si>
  <si>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</si>
  <si>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</si>
  <si>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</si>
  <si>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</si>
  <si>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</si>
  <si>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</si>
  <si>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</si>
  <si>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</si>
  <si>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</si>
  <si>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</si>
  <si>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</si>
  <si>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</si>
  <si>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</si>
  <si>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</si>
  <si>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</si>
  <si>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</si>
  <si>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</si>
  <si>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</si>
  <si>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</si>
  <si>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</si>
  <si>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</si>
  <si>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</si>
  <si>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</si>
  <si>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</si>
  <si>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</si>
  <si>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</si>
  <si>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</si>
  <si>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</si>
  <si>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</si>
  <si>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</si>
  <si>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</si>
  <si>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</si>
  <si>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</si>
  <si>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</si>
  <si>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</si>
  <si>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</si>
  <si>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</si>
  <si>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</si>
  <si>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</si>
  <si>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</si>
  <si>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</si>
  <si>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</si>
  <si>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</si>
  <si>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</si>
  <si>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</si>
  <si>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</si>
  <si>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</si>
  <si>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</si>
  <si>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</si>
  <si>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</si>
  <si>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</si>
  <si>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</si>
  <si>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</si>
  <si>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</si>
  <si>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</si>
  <si>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</si>
  <si>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</si>
  <si>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</si>
  <si>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</si>
  <si>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</si>
  <si>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</si>
  <si>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</si>
  <si>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</si>
  <si>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</si>
  <si>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</si>
  <si>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</si>
  <si>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</si>
  <si>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</si>
  <si>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</si>
  <si>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</si>
  <si>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</si>
  <si>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</si>
  <si>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</si>
  <si>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</si>
  <si>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</si>
  <si>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</si>
  <si>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</si>
  <si>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</si>
  <si>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</si>
  <si>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</si>
  <si>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</si>
  <si>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</si>
  <si>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</si>
  <si>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</si>
  <si>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</si>
  <si>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</si>
  <si>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</si>
  <si>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</si>
  <si>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</si>
  <si>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</si>
  <si>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</si>
  <si>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</si>
  <si>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</si>
  <si>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</si>
  <si>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</si>
  <si>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</si>
  <si>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</si>
  <si>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</si>
  <si>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</si>
  <si>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</si>
  <si>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</si>
  <si>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</si>
  <si>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</si>
  <si>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</si>
  <si>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</si>
  <si>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</si>
  <si>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</si>
  <si>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</si>
  <si>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</si>
  <si>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</si>
  <si>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</si>
  <si>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</si>
  <si>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</si>
  <si>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</si>
  <si>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</si>
  <si>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</si>
  <si>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</si>
  <si>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</si>
  <si>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</si>
  <si>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</si>
  <si>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</si>
  <si>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</si>
  <si>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</si>
  <si>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</si>
  <si>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</si>
  <si>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</si>
  <si>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</si>
  <si>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</si>
  <si>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</si>
  <si>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</si>
  <si>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</si>
  <si>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</si>
  <si>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</si>
  <si>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</si>
  <si>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</si>
  <si>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</si>
  <si>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</si>
  <si>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</si>
  <si>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</si>
  <si>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</si>
  <si>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</si>
  <si>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</si>
  <si>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</si>
  <si>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</si>
  <si>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</si>
  <si>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</si>
  <si>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</si>
  <si>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</si>
  <si>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</si>
  <si>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</si>
  <si>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</si>
  <si>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</si>
  <si>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</si>
  <si>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</si>
  <si>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</si>
  <si>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</si>
  <si>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</si>
  <si>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</si>
  <si>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</si>
  <si>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</si>
  <si>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</si>
  <si>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</si>
  <si>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</si>
  <si>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</si>
  <si>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</si>
  <si>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</si>
  <si>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</si>
  <si>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</si>
  <si>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</si>
  <si>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</si>
  <si>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</si>
  <si>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</si>
  <si>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</si>
  <si>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</si>
  <si>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</si>
  <si>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</si>
  <si>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</si>
  <si>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</si>
  <si>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</si>
  <si>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</si>
  <si>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</si>
  <si>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</si>
  <si>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</si>
  <si>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</si>
  <si>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</si>
  <si>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</si>
  <si>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</si>
  <si>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</si>
  <si>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</si>
  <si>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</si>
  <si>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</si>
  <si>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</si>
  <si>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</si>
  <si>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</si>
  <si>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</si>
  <si>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</si>
  <si>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</si>
  <si>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</si>
  <si>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</si>
  <si>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</si>
  <si>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</si>
  <si>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</si>
  <si>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</si>
  <si>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</si>
  <si>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</si>
  <si>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</si>
  <si>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</si>
  <si>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</si>
  <si>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</si>
  <si>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</si>
  <si>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</si>
  <si>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</si>
  <si>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</si>
  <si>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</si>
  <si>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</si>
  <si>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</si>
  <si>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</si>
  <si>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</si>
  <si>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</si>
  <si>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</si>
  <si>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</si>
  <si>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</si>
  <si>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</si>
  <si>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</si>
  <si>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</si>
  <si>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</si>
  <si>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</si>
  <si>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</si>
  <si>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</si>
  <si>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</si>
  <si>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</si>
  <si>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</si>
  <si>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</si>
  <si>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</si>
  <si>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</si>
  <si>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</si>
  <si>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</si>
  <si>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</si>
  <si>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</si>
  <si>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</si>
  <si>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</si>
  <si>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</si>
  <si>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</si>
  <si>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</si>
  <si>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</si>
  <si>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</si>
  <si>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</si>
  <si>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</si>
  <si>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</si>
  <si>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</si>
  <si>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</si>
  <si>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</si>
  <si>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</si>
  <si>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</si>
  <si>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</si>
  <si>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</si>
  <si>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</si>
  <si>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</si>
  <si>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</si>
  <si>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</si>
  <si>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</si>
  <si>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</si>
  <si>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</si>
  <si>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</si>
  <si>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</si>
  <si>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</si>
  <si>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</si>
  <si>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</si>
  <si>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</si>
  <si>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</si>
  <si>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</si>
  <si>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</si>
  <si>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</si>
  <si>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</si>
  <si>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</si>
  <si>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</si>
  <si>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</si>
  <si>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</si>
  <si>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</si>
  <si>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</si>
  <si>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</si>
  <si>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</si>
  <si>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</si>
  <si>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</si>
  <si>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</si>
  <si>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</si>
  <si>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</si>
  <si>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</si>
  <si>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</si>
  <si>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</si>
  <si>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</si>
  <si>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</si>
  <si>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</si>
  <si>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</si>
  <si>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</si>
  <si>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</si>
  <si>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</si>
  <si>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</si>
  <si>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</si>
  <si>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</si>
  <si>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</si>
  <si>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</si>
  <si>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</si>
  <si>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</si>
  <si>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</si>
  <si>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</si>
  <si>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</si>
  <si>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</si>
  <si>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</si>
  <si>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</si>
  <si>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</si>
  <si>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</si>
  <si>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</si>
  <si>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</si>
  <si>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</si>
  <si>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</si>
  <si>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</si>
  <si>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</si>
  <si>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</si>
  <si>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</si>
  <si>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</si>
  <si>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</si>
  <si>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</si>
  <si>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</si>
  <si>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</si>
  <si>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</si>
  <si>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</si>
  <si>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</si>
  <si>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</si>
  <si>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</si>
  <si>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</si>
  <si>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</si>
  <si>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</si>
  <si>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</si>
  <si>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</si>
  <si>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</si>
  <si>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</si>
  <si>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</si>
  <si>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</si>
  <si>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</si>
  <si>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</si>
  <si>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</si>
  <si>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</si>
  <si>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</si>
  <si>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</si>
  <si>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</si>
  <si>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</si>
  <si>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</si>
  <si>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</si>
  <si>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</si>
  <si>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</si>
  <si>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</si>
  <si>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</si>
  <si>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</si>
  <si>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</si>
  <si>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</si>
  <si>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</si>
  <si>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</si>
  <si>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</si>
  <si>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</si>
  <si>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</si>
  <si>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</si>
  <si>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</si>
  <si>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</si>
  <si>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</si>
  <si>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</si>
  <si>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</si>
  <si>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</si>
  <si>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</si>
  <si>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</si>
  <si>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</si>
  <si>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</si>
  <si>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</si>
  <si>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</si>
  <si>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</si>
  <si>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</si>
  <si>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</si>
  <si>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</si>
  <si>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</si>
  <si>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</si>
  <si>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</si>
  <si>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</si>
  <si>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</si>
  <si>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</si>
  <si>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</si>
  <si>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</si>
  <si>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</si>
  <si>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</si>
  <si>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</si>
  <si>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</si>
  <si>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</si>
  <si>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</si>
  <si>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</si>
  <si>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</si>
  <si>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</si>
  <si>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</si>
  <si>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</si>
  <si>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</si>
  <si>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</si>
  <si>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</si>
  <si>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</si>
  <si>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</si>
  <si>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</si>
  <si>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</si>
  <si>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</si>
  <si>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</si>
  <si>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</si>
  <si>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</si>
  <si>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</si>
  <si>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</si>
  <si>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</si>
  <si>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</si>
  <si>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</si>
  <si>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</si>
  <si>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</si>
  <si>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</si>
  <si>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</si>
  <si>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</si>
  <si>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</si>
  <si>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</si>
  <si>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</si>
  <si>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</si>
  <si>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</si>
  <si>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</si>
  <si>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</si>
  <si>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</si>
  <si>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</si>
  <si>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</si>
  <si>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</si>
  <si>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</si>
  <si>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</si>
  <si>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</si>
  <si>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</si>
  <si>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</si>
  <si>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</si>
  <si>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</si>
  <si>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</si>
  <si>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</si>
  <si>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</si>
  <si>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</si>
  <si>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</si>
  <si>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</si>
  <si>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</si>
  <si>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</si>
  <si>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</si>
  <si>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</si>
  <si>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</si>
  <si>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</si>
  <si>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</si>
  <si>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</si>
  <si>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</si>
  <si>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</si>
  <si>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</si>
  <si>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</si>
  <si>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</si>
  <si>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</si>
  <si>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</si>
  <si>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</si>
  <si>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</si>
  <si>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</si>
  <si>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</si>
  <si>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</si>
  <si>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</si>
  <si>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</si>
  <si>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</si>
  <si>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</si>
  <si>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</si>
  <si>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</si>
  <si>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</si>
  <si>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</si>
  <si>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</si>
  <si>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</si>
  <si>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</si>
  <si>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</si>
  <si>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</si>
  <si>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</si>
  <si>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</si>
  <si>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</si>
  <si>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</si>
  <si>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</si>
  <si>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</si>
  <si>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</si>
  <si>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</si>
  <si>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</si>
  <si>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</si>
  <si>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</si>
  <si>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</si>
  <si>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</si>
  <si>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</si>
  <si>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</si>
  <si>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</si>
  <si>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</si>
  <si>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</si>
  <si>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</si>
  <si>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</si>
  <si>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</si>
  <si>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</si>
  <si>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</si>
  <si>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</si>
  <si>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</si>
  <si>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</si>
  <si>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</si>
  <si>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</si>
  <si>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</si>
  <si>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</si>
  <si>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</si>
  <si>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</si>
  <si>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</si>
  <si>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</si>
  <si>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</si>
  <si>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</si>
  <si>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</si>
  <si>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</si>
  <si>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</si>
  <si>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</si>
  <si>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</si>
  <si>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</si>
  <si>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</si>
  <si>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</si>
  <si>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</si>
  <si>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</si>
  <si>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</si>
  <si>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</si>
  <si>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</si>
  <si>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</si>
  <si>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</si>
  <si>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</si>
  <si>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</si>
  <si>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</si>
  <si>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</si>
  <si>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</si>
  <si>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</si>
  <si>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</si>
  <si>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</si>
  <si>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</si>
  <si>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</si>
  <si>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</si>
  <si>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</si>
  <si>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</si>
  <si>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</si>
  <si>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</si>
  <si>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</si>
  <si>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</si>
  <si>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</si>
  <si>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</si>
  <si>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</si>
  <si>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</si>
  <si>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</si>
  <si>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</si>
  <si>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</si>
  <si>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</si>
  <si>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</si>
  <si>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</si>
  <si>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</si>
  <si>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</si>
  <si>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</si>
  <si>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</si>
  <si>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</si>
  <si>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</si>
  <si>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</si>
  <si>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</si>
  <si>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</si>
  <si>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</si>
  <si>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</si>
  <si>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</si>
  <si>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</si>
  <si>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</si>
  <si>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</si>
  <si>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</si>
  <si>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</si>
  <si>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</si>
  <si>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</si>
  <si>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</si>
  <si>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</si>
  <si>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</si>
  <si>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</si>
  <si>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</si>
  <si>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</si>
  <si>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</si>
  <si>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</si>
  <si>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</si>
  <si>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</si>
  <si>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</si>
  <si>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</si>
  <si>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</si>
  <si>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</si>
  <si>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</si>
  <si>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</si>
  <si>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</si>
  <si>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</si>
  <si>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</si>
  <si>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</si>
  <si>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</si>
  <si>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</si>
  <si>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</si>
  <si>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</si>
  <si>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</si>
  <si>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</si>
  <si>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</si>
  <si>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</si>
  <si>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</si>
  <si>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</si>
  <si>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</si>
  <si>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</si>
  <si>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</si>
  <si>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</si>
  <si>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</si>
  <si>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</si>
  <si>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</si>
  <si>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</si>
  <si>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</si>
  <si>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</si>
  <si>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</si>
  <si>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</si>
  <si>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</si>
  <si>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</si>
  <si>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</si>
  <si>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</si>
  <si>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</si>
  <si>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</si>
  <si>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</si>
  <si>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</si>
  <si>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</si>
  <si>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</si>
  <si>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</si>
  <si>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</si>
  <si>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</si>
  <si>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</si>
  <si>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</si>
  <si>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</si>
  <si>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</si>
  <si>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</si>
  <si>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</si>
  <si>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</si>
  <si>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</si>
  <si>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</si>
  <si>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</si>
  <si>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</si>
  <si>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</si>
  <si>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</si>
  <si>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</si>
  <si>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</si>
  <si>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</si>
  <si>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</si>
  <si>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</si>
  <si>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</si>
  <si>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</si>
  <si>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</si>
  <si>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</si>
  <si>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</si>
  <si>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</si>
  <si>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</si>
  <si>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</si>
  <si>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</si>
  <si>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</si>
  <si>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</si>
  <si>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</si>
  <si>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</si>
  <si>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</si>
  <si>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</si>
  <si>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</si>
  <si>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</si>
  <si>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</si>
  <si>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</si>
  <si>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</si>
  <si>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</si>
  <si>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</si>
  <si>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</si>
  <si>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</si>
  <si>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</si>
  <si>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</si>
  <si>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</si>
  <si>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</si>
  <si>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</si>
  <si>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</si>
  <si>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</si>
  <si>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</si>
  <si>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</si>
  <si>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</si>
  <si>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</si>
  <si>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</si>
  <si>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</si>
  <si>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</si>
  <si>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</si>
  <si>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</si>
  <si>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</si>
  <si>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</si>
  <si>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</si>
  <si>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</si>
  <si>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</si>
  <si>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</si>
  <si>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</si>
  <si>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</si>
  <si>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</si>
  <si>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</si>
  <si>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</si>
  <si>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</si>
  <si>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</si>
  <si>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</si>
  <si>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</si>
  <si>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</si>
  <si>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</si>
  <si>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</si>
  <si>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</si>
  <si>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</si>
  <si>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</si>
  <si>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</si>
  <si>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</si>
  <si>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</si>
  <si>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</si>
  <si>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</si>
  <si>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</si>
  <si>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</si>
  <si>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</si>
  <si>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</si>
  <si>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</si>
  <si>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</si>
  <si>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</si>
  <si>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</si>
  <si>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</si>
  <si>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</si>
  <si>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</si>
  <si>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</si>
  <si>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</si>
  <si>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</si>
  <si>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</si>
  <si>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</si>
  <si>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</si>
  <si>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</si>
  <si>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</si>
  <si>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</si>
  <si>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</si>
  <si>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</si>
  <si>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</si>
  <si>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</si>
  <si>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</si>
  <si>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</si>
  <si>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</si>
  <si>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</si>
  <si>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</si>
  <si>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</si>
  <si>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</si>
  <si>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</si>
  <si>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</si>
  <si>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</si>
  <si>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</si>
  <si>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</si>
  <si>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</si>
  <si>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</si>
  <si>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</si>
  <si>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</si>
  <si>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</si>
  <si>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</si>
  <si>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</si>
  <si>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</si>
  <si>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</si>
  <si>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</si>
  <si>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</si>
  <si>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</si>
  <si>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</si>
  <si>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</si>
  <si>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</si>
  <si>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</si>
  <si>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</si>
  <si>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</si>
  <si>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</si>
  <si>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</si>
  <si>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</si>
  <si>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</si>
  <si>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</si>
  <si>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</si>
  <si>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</si>
  <si>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</si>
  <si>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</si>
  <si>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</si>
  <si>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</si>
  <si>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</si>
  <si>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</si>
  <si>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</si>
  <si>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</si>
  <si>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</si>
  <si>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</si>
  <si>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</si>
  <si>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</si>
  <si>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</si>
  <si>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</si>
  <si>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</si>
  <si>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</si>
  <si>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</si>
  <si>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</si>
  <si>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</si>
  <si>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</si>
  <si>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</si>
  <si>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</si>
  <si>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</si>
  <si>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</si>
  <si>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</si>
  <si>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</si>
  <si>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</si>
  <si>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</si>
  <si>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</si>
  <si>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</si>
  <si>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</si>
  <si>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</si>
  <si>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</si>
  <si>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</si>
  <si>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</si>
  <si>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</si>
  <si>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</si>
  <si>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</si>
  <si>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</si>
  <si>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</si>
  <si>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</si>
  <si>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</si>
  <si>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</si>
  <si>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</si>
  <si>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</si>
  <si>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</si>
  <si>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</si>
  <si>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</si>
  <si>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</si>
  <si>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</si>
  <si>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</si>
  <si>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</si>
  <si>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</si>
  <si>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</si>
  <si>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</si>
  <si>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</si>
  <si>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</si>
  <si>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</si>
  <si>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</si>
  <si>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</si>
  <si>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</si>
  <si>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</si>
  <si>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</si>
  <si>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</si>
  <si>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</si>
  <si>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</si>
  <si>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</si>
  <si>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</si>
  <si>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</si>
  <si>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</si>
  <si>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</si>
  <si>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</si>
  <si>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</si>
  <si>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</si>
  <si>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</si>
  <si>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</si>
  <si>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</si>
  <si>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</si>
  <si>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</si>
  <si>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</si>
  <si>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</si>
  <si>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</si>
  <si>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</si>
  <si>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</si>
  <si>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</si>
  <si>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</si>
  <si>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</si>
  <si>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</si>
  <si>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</si>
  <si>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</si>
  <si>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</si>
  <si>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</si>
  <si>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</si>
  <si>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</si>
  <si>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</si>
  <si>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</si>
  <si>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</si>
  <si>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</si>
  <si>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</si>
  <si>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</si>
  <si>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</si>
  <si>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</si>
  <si>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</si>
  <si>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</si>
  <si>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</si>
  <si>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</si>
  <si>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</si>
  <si>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</si>
  <si>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</si>
  <si>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</si>
  <si>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</si>
  <si>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</si>
  <si>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</si>
  <si>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</si>
  <si>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</si>
  <si>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</si>
  <si>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</si>
  <si>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</si>
  <si>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</si>
  <si>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</si>
  <si>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</si>
  <si>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</si>
  <si>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</si>
  <si>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</si>
  <si>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</si>
  <si>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</si>
  <si>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</si>
  <si>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</si>
  <si>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</si>
  <si>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</si>
  <si>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</si>
  <si>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</si>
  <si>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</si>
  <si>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</si>
  <si>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</si>
  <si>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</si>
  <si>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</si>
  <si>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</si>
  <si>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</si>
  <si>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</si>
  <si>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</si>
  <si>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</si>
  <si>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</si>
  <si>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</si>
  <si>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</si>
  <si>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</si>
  <si>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</si>
  <si>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</si>
  <si>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</si>
  <si>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</si>
  <si>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</si>
  <si>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</si>
  <si>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</si>
  <si>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</si>
  <si>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</si>
  <si>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</si>
  <si>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</si>
  <si>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</si>
  <si>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</si>
  <si>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</si>
  <si>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</si>
  <si>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</si>
  <si>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</si>
  <si>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</si>
  <si>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</si>
  <si>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</si>
  <si>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</si>
  <si>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</si>
  <si>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</si>
  <si>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</si>
  <si>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</si>
  <si>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</si>
  <si>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</si>
  <si>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</si>
  <si>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</si>
  <si>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</si>
  <si>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</si>
  <si>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</si>
  <si>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</si>
  <si>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</si>
  <si>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</si>
  <si>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</si>
  <si>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</si>
  <si>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</si>
  <si>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</si>
  <si>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</si>
  <si>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</si>
  <si>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</si>
  <si>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</si>
  <si>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</si>
  <si>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</si>
  <si>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</si>
  <si>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</si>
  <si>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</si>
  <si>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</si>
  <si>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</si>
  <si>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</si>
  <si>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</si>
  <si>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</si>
  <si>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</si>
  <si>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</si>
  <si>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</si>
  <si>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</si>
  <si>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</si>
  <si>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</si>
  <si>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</si>
  <si>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</si>
  <si>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</si>
  <si>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</si>
  <si>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</si>
  <si>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</si>
  <si>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</si>
  <si>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</si>
  <si>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</si>
  <si>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</si>
  <si>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</si>
  <si>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</si>
  <si>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</si>
  <si>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</si>
  <si>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</si>
  <si>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</si>
  <si>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</si>
  <si>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</si>
  <si>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</si>
  <si>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</si>
  <si>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</si>
  <si>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</si>
  <si>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</si>
  <si>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</si>
  <si>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</si>
  <si>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</si>
  <si>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</si>
  <si>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</si>
  <si>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</si>
  <si>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</si>
  <si>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</si>
  <si>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</si>
  <si>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</si>
  <si>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</si>
  <si>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</si>
  <si>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</si>
  <si>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</si>
  <si>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</si>
  <si>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</si>
  <si>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</si>
  <si>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</si>
  <si>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</si>
  <si>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</si>
  <si>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</si>
  <si>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</si>
  <si>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</si>
  <si>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</si>
  <si>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</si>
  <si>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</si>
  <si>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</si>
  <si>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</si>
  <si>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</si>
  <si>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</si>
  <si>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</si>
  <si>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</si>
  <si>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</si>
  <si>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</si>
  <si>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</si>
  <si>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</si>
  <si>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</si>
  <si>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</si>
  <si>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</si>
  <si>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</si>
  <si>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</si>
  <si>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</si>
  <si>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</si>
  <si>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</si>
  <si>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</si>
  <si>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</si>
  <si>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</si>
  <si>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</si>
  <si>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</si>
  <si>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</si>
  <si>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</si>
  <si>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</si>
  <si>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</si>
  <si>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</si>
  <si>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</si>
  <si>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</si>
  <si>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</si>
  <si>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</si>
  <si>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</si>
  <si>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</si>
  <si>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</si>
  <si>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</si>
  <si>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</si>
  <si>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</si>
  <si>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</si>
  <si>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</si>
  <si>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</si>
  <si>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</si>
  <si>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</si>
  <si>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</si>
  <si>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</si>
  <si>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</si>
  <si>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</si>
  <si>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</si>
  <si>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</si>
  <si>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</si>
  <si>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</si>
  <si>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</si>
  <si>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</si>
  <si>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</si>
  <si>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</si>
  <si>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</si>
  <si>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</si>
  <si>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</si>
  <si>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</si>
  <si>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</si>
  <si>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</si>
  <si>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</si>
  <si>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</si>
  <si>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</si>
  <si>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</si>
  <si>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</si>
  <si>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</si>
  <si>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</si>
  <si>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</si>
  <si>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</si>
  <si>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</si>
  <si>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</si>
  <si>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</si>
  <si>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</si>
  <si>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</si>
  <si>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</si>
  <si>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</si>
  <si>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</si>
  <si>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</si>
  <si>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</si>
  <si>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</si>
  <si>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</si>
  <si>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</si>
  <si>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</si>
  <si>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</si>
  <si>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</si>
  <si>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</si>
  <si>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</si>
  <si>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</si>
  <si>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</si>
  <si>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</si>
  <si>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</si>
  <si>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</si>
  <si>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</si>
  <si>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</si>
  <si>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</si>
  <si>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</si>
  <si>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</si>
  <si>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</si>
  <si>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</si>
  <si>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</si>
  <si>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</si>
  <si>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</si>
  <si>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</si>
  <si>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</si>
  <si>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</si>
  <si>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</si>
  <si>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</si>
  <si>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</si>
  <si>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</si>
  <si>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</si>
  <si>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</si>
  <si>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</si>
  <si>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</si>
  <si>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</si>
  <si>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</si>
  <si>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</si>
  <si>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</si>
  <si>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</si>
  <si>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</si>
  <si>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</si>
  <si>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</si>
  <si>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</si>
  <si>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</si>
  <si>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</si>
  <si>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</si>
  <si>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</si>
  <si>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</si>
  <si>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</si>
  <si>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</si>
  <si>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</si>
  <si>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</si>
  <si>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</si>
  <si>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</si>
  <si>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</si>
  <si>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</si>
  <si>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</si>
  <si>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</si>
  <si>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</si>
  <si>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</si>
  <si>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</si>
  <si>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</si>
  <si>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</si>
  <si>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</si>
  <si>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</si>
  <si>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</si>
  <si>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</si>
  <si>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</si>
  <si>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</si>
  <si>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</si>
  <si>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</si>
  <si>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</si>
  <si>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</si>
  <si>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</si>
  <si>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</si>
  <si>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</si>
  <si>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</si>
  <si>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</si>
  <si>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</si>
  <si>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</si>
  <si>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</si>
  <si>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</si>
  <si>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</si>
  <si>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</si>
  <si>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</si>
  <si>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</si>
  <si>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</si>
  <si>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</si>
  <si>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</si>
  <si>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</si>
  <si>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</si>
  <si>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</si>
  <si>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</si>
  <si>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</si>
  <si>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</si>
  <si>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</si>
  <si>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</si>
  <si>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</si>
  <si>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</si>
  <si>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</si>
  <si>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</si>
  <si>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</si>
  <si>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</si>
  <si>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</si>
  <si>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</si>
  <si>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</si>
  <si>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</si>
  <si>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</si>
  <si>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</si>
  <si>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</si>
  <si>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</si>
  <si>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</si>
  <si>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</si>
  <si>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</si>
  <si>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</si>
  <si>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</si>
  <si>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</si>
  <si>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</si>
  <si>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</si>
  <si>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</si>
  <si>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</si>
  <si>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</si>
  <si>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</si>
  <si>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</si>
  <si>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</si>
  <si>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</si>
  <si>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</si>
  <si>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</si>
  <si>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</si>
  <si>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</si>
  <si>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</si>
  <si>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</si>
  <si>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</si>
  <si>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</si>
  <si>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</si>
  <si>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</si>
  <si>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</si>
  <si>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</si>
  <si>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</si>
  <si>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</si>
  <si>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</si>
  <si>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</si>
  <si>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</si>
  <si>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</si>
  <si>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</si>
  <si>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</si>
  <si>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</si>
  <si>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</si>
  <si>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</si>
  <si>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</si>
  <si>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</si>
  <si>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</si>
  <si>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</si>
  <si>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</si>
  <si>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</si>
  <si>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</si>
  <si>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</si>
  <si>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</si>
  <si>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</si>
  <si>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</si>
  <si>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</si>
  <si>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</si>
  <si>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</si>
  <si>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</si>
  <si>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</si>
  <si>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</si>
  <si>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</si>
  <si>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</si>
  <si>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</si>
  <si>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</si>
  <si>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</si>
  <si>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</si>
  <si>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</si>
  <si>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</si>
  <si>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</si>
  <si>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</si>
  <si>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</si>
  <si>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</si>
  <si>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</si>
  <si>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</si>
  <si>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</si>
  <si>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</si>
  <si>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</si>
  <si>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</si>
  <si>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</si>
  <si>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</si>
  <si>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</si>
  <si>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</si>
  <si>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</si>
  <si>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</si>
  <si>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</si>
  <si>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</si>
  <si>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</si>
  <si>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</si>
  <si>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</si>
  <si>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</si>
  <si>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</si>
  <si>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</si>
  <si>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</si>
  <si>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</si>
  <si>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</si>
  <si>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</si>
  <si>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</si>
  <si>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</si>
  <si>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</si>
  <si>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</si>
  <si>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</si>
  <si>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</si>
  <si>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</si>
  <si>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</si>
  <si>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</si>
  <si>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</si>
  <si>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</si>
  <si>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</si>
  <si>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</si>
  <si>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</si>
  <si>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</si>
  <si>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</si>
  <si>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</si>
  <si>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</si>
  <si>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</si>
  <si>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</si>
  <si>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</si>
  <si>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</si>
  <si>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</si>
  <si>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</si>
  <si>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</si>
  <si>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</si>
  <si>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</si>
  <si>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</si>
  <si>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</si>
  <si>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</si>
  <si>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</si>
  <si>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</si>
  <si>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</si>
  <si>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</si>
  <si>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</si>
  <si>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</si>
  <si>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</si>
  <si>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</si>
  <si>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</si>
  <si>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</si>
  <si>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</si>
  <si>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</si>
  <si>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</si>
  <si>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</si>
  <si>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</si>
  <si>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</si>
  <si>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</si>
  <si>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</si>
  <si>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</si>
  <si>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</si>
  <si>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</si>
  <si>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</si>
  <si>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</si>
  <si>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</si>
  <si>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</si>
  <si>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</si>
  <si>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</si>
  <si>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</si>
  <si>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</si>
  <si>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</si>
  <si>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</si>
  <si>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</si>
  <si>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</si>
  <si>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</si>
  <si>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</si>
  <si>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</si>
  <si>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</si>
  <si>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</si>
  <si>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</si>
  <si>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</si>
  <si>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</si>
  <si>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</si>
  <si>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</si>
  <si>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</si>
  <si>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</si>
  <si>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</si>
  <si>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</si>
  <si>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</si>
  <si>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</si>
  <si>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</si>
  <si>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</si>
  <si>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</si>
  <si>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</si>
  <si>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</si>
  <si>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</si>
  <si>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</si>
  <si>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</si>
  <si>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</si>
  <si>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</si>
  <si>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</si>
  <si>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</si>
  <si>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</si>
  <si>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</si>
  <si>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</si>
  <si>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</si>
  <si>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</si>
  <si>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</si>
  <si>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</si>
  <si>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</si>
  <si>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</si>
  <si>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</si>
  <si>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</si>
  <si>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</si>
  <si>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</si>
  <si>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</si>
  <si>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</si>
  <si>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</si>
  <si>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</si>
  <si>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</si>
  <si>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</si>
  <si>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</si>
  <si>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</si>
  <si>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</si>
  <si>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</si>
  <si>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</si>
  <si>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</si>
  <si>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</si>
  <si>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</si>
  <si>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</si>
  <si>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</si>
  <si>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</si>
  <si>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</si>
  <si>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</si>
  <si>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</si>
  <si>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</si>
  <si>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</si>
  <si>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</si>
  <si>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</si>
  <si>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</si>
  <si>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</si>
  <si>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</si>
  <si>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</si>
  <si>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</si>
  <si>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</si>
  <si>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</si>
  <si>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</si>
  <si>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</si>
  <si>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</si>
  <si>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</si>
  <si>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</si>
  <si>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</si>
  <si>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</si>
  <si>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</si>
  <si>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</si>
  <si>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</si>
  <si>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</si>
  <si>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</si>
  <si>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</si>
  <si>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</si>
  <si>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</si>
  <si>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</si>
  <si>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</si>
  <si>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</si>
  <si>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</si>
  <si>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</si>
  <si>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</si>
  <si>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</si>
  <si>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</si>
  <si>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</si>
  <si>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</si>
  <si>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</si>
  <si>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</si>
  <si>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</si>
  <si>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</si>
  <si>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</si>
  <si>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</si>
  <si>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</si>
  <si>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</si>
  <si>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</si>
  <si>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</si>
  <si>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</si>
  <si>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</si>
  <si>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</si>
  <si>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</si>
  <si>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</si>
  <si>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</si>
  <si>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</si>
  <si>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</si>
  <si>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</si>
  <si>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</si>
  <si>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</si>
  <si>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</si>
  <si>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</si>
  <si>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</si>
  <si>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</si>
  <si>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</si>
  <si>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</si>
  <si>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</si>
  <si>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</si>
  <si>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</si>
  <si>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</si>
  <si>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</si>
  <si>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</si>
  <si>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</si>
  <si>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</si>
  <si>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</si>
  <si>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</si>
  <si>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</si>
  <si>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</si>
  <si>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</si>
  <si>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</si>
  <si>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</si>
  <si>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</si>
  <si>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</si>
  <si>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</si>
  <si>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</si>
  <si>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</si>
  <si>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</si>
  <si>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</si>
  <si>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</si>
  <si>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</si>
  <si>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</si>
  <si>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</si>
  <si>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</si>
  <si>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</si>
  <si>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</si>
  <si>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</si>
  <si>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</si>
  <si>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</si>
  <si>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</si>
  <si>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</si>
  <si>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</si>
  <si>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</si>
  <si>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</si>
  <si>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</si>
  <si>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</si>
  <si>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</si>
  <si>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</si>
  <si>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</si>
  <si>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</si>
  <si>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</si>
  <si>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</si>
  <si>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</si>
  <si>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</si>
  <si>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</si>
  <si>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</si>
  <si>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</si>
  <si>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</si>
  <si>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</si>
  <si>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</si>
  <si>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</si>
  <si>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</si>
  <si>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</si>
  <si>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</si>
  <si>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</si>
  <si>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</si>
  <si>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</si>
  <si>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</si>
  <si>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</si>
  <si>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</si>
  <si>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</si>
  <si>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</si>
  <si>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</si>
  <si>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</si>
  <si>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</si>
  <si>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</si>
  <si>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</si>
  <si>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</si>
  <si>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</si>
  <si>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</si>
  <si>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</si>
  <si>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</si>
  <si>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</si>
  <si>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</si>
  <si>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</si>
  <si>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</si>
  <si>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</si>
  <si>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</si>
  <si>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</si>
  <si>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</si>
  <si>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</si>
  <si>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</si>
  <si>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</si>
  <si>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</si>
  <si>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</si>
  <si>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</si>
  <si>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</si>
  <si>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</si>
  <si>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</si>
  <si>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</si>
  <si>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</si>
  <si>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</si>
  <si>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</si>
  <si>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</si>
  <si>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</si>
  <si>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</si>
  <si>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</si>
  <si>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</si>
  <si>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</si>
  <si>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</si>
  <si>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</si>
  <si>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</si>
  <si>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</si>
  <si>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</si>
  <si>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</si>
  <si>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</si>
  <si>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</si>
  <si>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</si>
  <si>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</si>
  <si>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</si>
  <si>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</si>
  <si>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</si>
  <si>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</si>
  <si>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</si>
  <si>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</si>
  <si>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</si>
  <si>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</si>
  <si>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</si>
  <si>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</si>
  <si>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</si>
  <si>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</si>
  <si>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</si>
  <si>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</si>
  <si>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</si>
  <si>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</si>
  <si>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</si>
  <si>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</si>
  <si>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</si>
  <si>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</si>
  <si>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</si>
  <si>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</si>
  <si>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</si>
  <si>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</si>
  <si>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</si>
  <si>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</si>
  <si>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</si>
  <si>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</si>
  <si>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</si>
  <si>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</si>
  <si>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</si>
  <si>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</si>
  <si>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</si>
  <si>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</si>
  <si>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</si>
  <si>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</si>
  <si>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</si>
  <si>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</si>
  <si>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</si>
  <si>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</si>
  <si>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</si>
  <si>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</si>
  <si>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</si>
  <si>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</si>
  <si>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</si>
  <si>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</si>
  <si>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</si>
  <si>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</si>
  <si>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</si>
  <si>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</si>
  <si>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</si>
  <si>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</si>
  <si>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</si>
  <si>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</si>
  <si>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</si>
  <si>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</si>
  <si>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</si>
  <si>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</si>
  <si>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</si>
  <si>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</si>
  <si>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</si>
  <si>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</si>
  <si>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</si>
  <si>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</si>
  <si>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</si>
  <si>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</si>
  <si>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</si>
  <si>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</si>
  <si>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</si>
  <si>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</si>
  <si>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</si>
  <si>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</si>
  <si>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</si>
  <si>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</si>
  <si>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</si>
  <si>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</si>
  <si>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</si>
  <si>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</si>
  <si>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</si>
  <si>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</si>
  <si>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</si>
  <si>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</si>
  <si>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</si>
  <si>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</si>
  <si>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</si>
  <si>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</si>
  <si>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</si>
  <si>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</si>
  <si>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</si>
  <si>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</si>
  <si>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</si>
  <si>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</si>
  <si>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</si>
  <si>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</si>
  <si>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</si>
  <si>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</si>
  <si>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</si>
  <si>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</si>
  <si>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</si>
  <si>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</si>
  <si>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</si>
  <si>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</si>
  <si>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</si>
  <si>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</si>
  <si>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</si>
  <si>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</si>
  <si>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</si>
  <si>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</si>
  <si>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</si>
  <si>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</si>
  <si>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</si>
  <si>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</si>
  <si>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</si>
  <si>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</si>
  <si>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</si>
  <si>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</si>
  <si>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</si>
  <si>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</si>
  <si>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</si>
  <si>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</si>
  <si>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</si>
  <si>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</si>
  <si>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</si>
  <si>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</si>
  <si>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</si>
  <si>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</si>
  <si>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</si>
  <si>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</si>
  <si>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</si>
  <si>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</si>
  <si>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</si>
  <si>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</si>
  <si>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</si>
  <si>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</si>
  <si>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</si>
  <si>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</si>
  <si>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</si>
  <si>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</si>
  <si>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</si>
  <si>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</si>
  <si>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</si>
  <si>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</si>
  <si>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</si>
  <si>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</si>
  <si>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</si>
  <si>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</si>
  <si>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</si>
  <si>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</si>
  <si>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</si>
  <si>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</si>
  <si>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</si>
  <si>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</si>
  <si>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</si>
  <si>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</si>
  <si>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</si>
  <si>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</si>
  <si>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</si>
  <si>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</si>
  <si>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</si>
  <si>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</si>
  <si>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</si>
  <si>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</si>
  <si>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</si>
  <si>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</si>
  <si>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</si>
  <si>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</si>
  <si>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</si>
  <si>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</si>
  <si>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</si>
  <si>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</si>
  <si>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</si>
  <si>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</si>
  <si>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</si>
  <si>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</si>
  <si>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</si>
  <si>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</si>
  <si>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</si>
  <si>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</si>
  <si>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</si>
  <si>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</si>
  <si>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</si>
  <si>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</si>
  <si>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</si>
  <si>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</si>
  <si>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</si>
  <si>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</si>
  <si>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</si>
  <si>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</si>
  <si>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</si>
  <si>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</si>
  <si>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</si>
  <si>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</si>
  <si>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</si>
  <si>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</si>
  <si>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</si>
  <si>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</si>
  <si>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</si>
  <si>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</si>
  <si>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</si>
  <si>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</si>
  <si>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</si>
  <si>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</si>
  <si>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</si>
  <si>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</si>
  <si>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</si>
  <si>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</si>
  <si>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</si>
  <si>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</si>
  <si>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</si>
  <si>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</si>
  <si>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</si>
  <si>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</si>
  <si>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</si>
  <si>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</si>
  <si>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</si>
  <si>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</si>
  <si>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</si>
  <si>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</si>
  <si>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</si>
  <si>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</si>
  <si>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</si>
  <si>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</si>
  <si>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</si>
  <si>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</si>
  <si>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</si>
  <si>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</si>
  <si>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</si>
  <si>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</si>
  <si>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</si>
  <si>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</si>
  <si>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</si>
  <si>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</si>
  <si>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</si>
  <si>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</si>
  <si>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</si>
  <si>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</si>
  <si>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</si>
  <si>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</si>
  <si>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</si>
  <si>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</si>
  <si>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</si>
  <si>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</si>
  <si>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</si>
  <si>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</si>
  <si>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</si>
  <si>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</si>
  <si>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</si>
  <si>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</si>
  <si>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</si>
  <si>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</si>
  <si>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</si>
  <si>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</si>
  <si>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</si>
  <si>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</si>
  <si>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</si>
  <si>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</si>
  <si>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</si>
  <si>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</si>
  <si>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</si>
  <si>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</si>
  <si>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</si>
  <si>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</si>
  <si>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</si>
  <si>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</si>
  <si>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</si>
  <si>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</si>
  <si>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</si>
  <si>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</si>
  <si>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</si>
  <si>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</si>
  <si>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</si>
  <si>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</si>
  <si>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</si>
  <si>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</si>
  <si>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</si>
  <si>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</si>
  <si>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</si>
  <si>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</si>
  <si>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</si>
  <si>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</si>
  <si>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</si>
  <si>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</si>
  <si>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</si>
  <si>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</si>
  <si>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</si>
  <si>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</si>
  <si>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</si>
  <si>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</si>
  <si>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</si>
  <si>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</si>
  <si>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</si>
  <si>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</si>
  <si>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</si>
  <si>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</si>
  <si>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</si>
  <si>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</si>
  <si>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</si>
  <si>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</si>
  <si>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</si>
  <si>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</si>
  <si>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</si>
  <si>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</si>
  <si>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</si>
  <si>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</si>
  <si>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</si>
  <si>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</si>
  <si>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</si>
  <si>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</si>
  <si>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</si>
  <si>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</si>
  <si>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</si>
  <si>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</si>
  <si>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</si>
  <si>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</si>
  <si>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</si>
  <si>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</si>
  <si>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</si>
  <si>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</si>
  <si>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</si>
  <si>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</si>
  <si>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</si>
  <si>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</si>
  <si>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</si>
  <si>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</si>
  <si>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</si>
  <si>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</si>
  <si>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</si>
  <si>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</si>
  <si>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</si>
  <si>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</si>
  <si>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</si>
  <si>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</si>
  <si>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</si>
  <si>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</si>
  <si>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</si>
  <si>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</si>
  <si>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</si>
  <si>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</si>
  <si>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</si>
  <si>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</si>
  <si>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</si>
  <si>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</si>
  <si>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</si>
  <si>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</si>
  <si>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</si>
  <si>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</si>
  <si>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</si>
  <si>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</si>
  <si>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</si>
  <si>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</si>
  <si>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</si>
  <si>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</si>
  <si>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</si>
  <si>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</si>
  <si>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</si>
  <si>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</si>
  <si>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</si>
  <si>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</si>
  <si>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</si>
  <si>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</si>
  <si>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</si>
  <si>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</si>
  <si>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</si>
  <si>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</si>
  <si>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</si>
  <si>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</si>
  <si>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</si>
  <si>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</si>
  <si>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</si>
  <si>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</si>
  <si>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</si>
  <si>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</si>
  <si>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</si>
  <si>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</si>
  <si>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</si>
  <si>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</si>
  <si>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</si>
  <si>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</si>
  <si>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</si>
  <si>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</si>
  <si>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</si>
  <si>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</si>
  <si>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</si>
  <si>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</si>
  <si>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</si>
  <si>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</si>
  <si>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</si>
  <si>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</si>
  <si>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</si>
  <si>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</si>
  <si>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</si>
  <si>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</si>
  <si>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</si>
  <si>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</si>
  <si>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</si>
  <si>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</si>
  <si>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</si>
  <si>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</si>
  <si>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</si>
  <si>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</si>
  <si>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</si>
  <si>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</si>
  <si>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</si>
  <si>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</si>
  <si>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</si>
  <si>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</si>
  <si>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</si>
  <si>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</si>
  <si>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</si>
  <si>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</si>
  <si>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</si>
  <si>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</si>
  <si>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</si>
  <si>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</si>
  <si>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</si>
  <si>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</si>
  <si>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</si>
  <si>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</si>
  <si>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</si>
  <si>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</si>
  <si>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</si>
  <si>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</si>
  <si>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</si>
  <si>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</si>
  <si>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</si>
  <si>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</si>
  <si>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</si>
  <si>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</si>
  <si>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</si>
  <si>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</si>
  <si>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</si>
  <si>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</si>
  <si>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</si>
  <si>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</si>
  <si>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</si>
  <si>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</si>
  <si>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</si>
  <si>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</si>
  <si>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</si>
  <si>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</si>
  <si>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</si>
  <si>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</si>
  <si>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</si>
  <si>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</si>
  <si>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</si>
  <si>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</si>
  <si>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</si>
  <si>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</si>
  <si>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</si>
  <si>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</si>
  <si>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</si>
  <si>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</si>
  <si>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</si>
  <si>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</si>
  <si>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</si>
  <si>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</si>
  <si>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</si>
  <si>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</si>
  <si>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</si>
  <si>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</si>
  <si>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</si>
  <si>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</si>
  <si>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</si>
  <si>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</si>
  <si>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</si>
  <si>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</si>
  <si>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</si>
  <si>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</si>
  <si>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</si>
  <si>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</si>
  <si>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</si>
  <si>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</si>
  <si>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</si>
  <si>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</si>
  <si>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</si>
  <si>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</si>
  <si>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</si>
  <si>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</si>
  <si>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</si>
  <si>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</si>
  <si>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</si>
  <si>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</si>
  <si>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</si>
  <si>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</si>
  <si>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</si>
  <si>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</si>
  <si>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</si>
  <si>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</si>
  <si>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</si>
  <si>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</si>
  <si>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</si>
  <si>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</si>
  <si>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</si>
  <si>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</si>
  <si>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</si>
  <si>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</si>
  <si>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</si>
  <si>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</si>
  <si>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</si>
  <si>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</si>
  <si>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</si>
  <si>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</si>
  <si>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</si>
  <si>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</si>
  <si>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</si>
  <si>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</si>
  <si>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</si>
  <si>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</si>
  <si>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</si>
  <si>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</si>
  <si>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</si>
  <si>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</si>
  <si>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</si>
  <si>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</si>
  <si>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</si>
  <si>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</si>
  <si>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</si>
  <si>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</si>
  <si>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</si>
  <si>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</si>
  <si>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</si>
  <si>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</si>
  <si>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</si>
  <si>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</si>
  <si>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</si>
  <si>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</si>
  <si>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</si>
  <si>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</si>
  <si>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</si>
  <si>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</si>
  <si>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</si>
  <si>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</si>
  <si>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</si>
  <si>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</si>
  <si>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</si>
  <si>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</si>
  <si>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</si>
  <si>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</si>
  <si>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</si>
  <si>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</si>
  <si>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</si>
  <si>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</si>
  <si>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</si>
  <si>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</si>
  <si>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</si>
  <si>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</si>
  <si>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</si>
  <si>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</si>
  <si>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</si>
  <si>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</si>
  <si>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</si>
  <si>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</si>
  <si>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</si>
  <si>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</si>
  <si>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</si>
  <si>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</si>
  <si>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</si>
  <si>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</si>
  <si>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</si>
  <si>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</si>
  <si>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</si>
  <si>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</si>
  <si>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</si>
  <si>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</si>
  <si>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</si>
  <si>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</si>
  <si>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</si>
  <si>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</si>
  <si>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</si>
  <si>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</si>
  <si>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</si>
  <si>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</si>
  <si>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</si>
  <si>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</si>
  <si>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</si>
  <si>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</si>
  <si>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</si>
  <si>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</si>
  <si>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</si>
  <si>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</si>
  <si>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</si>
  <si>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</si>
  <si>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</si>
  <si>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</si>
  <si>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</si>
  <si>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</si>
  <si>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</si>
  <si>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</si>
  <si>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</si>
  <si>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</si>
  <si>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</si>
  <si>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</si>
  <si>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</si>
  <si>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</si>
  <si>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</si>
  <si>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</si>
  <si>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</si>
  <si>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</si>
  <si>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</si>
  <si>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</si>
  <si>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</si>
  <si>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</si>
  <si>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</si>
  <si>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</si>
  <si>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</si>
  <si>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</si>
  <si>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</si>
  <si>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</si>
  <si>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</si>
  <si>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</si>
  <si>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</si>
  <si>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</si>
  <si>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</si>
  <si>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</si>
  <si>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</si>
  <si>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</si>
  <si>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</si>
  <si>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</si>
  <si>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</si>
  <si>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</si>
  <si>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</si>
  <si>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</si>
  <si>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</si>
  <si>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</si>
  <si>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</si>
  <si>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</si>
  <si>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</si>
  <si>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</si>
  <si>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</si>
  <si>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</si>
  <si>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</si>
  <si>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</si>
  <si>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</si>
  <si>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</si>
  <si>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</si>
  <si>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</si>
  <si>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</si>
  <si>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</si>
  <si>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</si>
  <si>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</si>
  <si>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</si>
  <si>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</si>
  <si>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</si>
  <si>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</si>
  <si>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</si>
  <si>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</si>
  <si>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</si>
  <si>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</si>
  <si>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</si>
  <si>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</si>
  <si>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</si>
  <si>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</si>
  <si>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</si>
  <si>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</si>
  <si>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</si>
  <si>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</si>
  <si>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</si>
  <si>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</si>
  <si>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</si>
  <si>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</si>
  <si>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</si>
  <si>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</si>
  <si>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</si>
  <si>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</si>
  <si>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</si>
  <si>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</si>
  <si>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</si>
  <si>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</si>
  <si>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</si>
  <si>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</si>
  <si>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</si>
  <si>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</si>
  <si>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</si>
  <si>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</si>
  <si>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</si>
  <si>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</si>
  <si>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</si>
  <si>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</si>
  <si>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</si>
  <si>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</si>
  <si>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</si>
  <si>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</si>
  <si>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</si>
  <si>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</si>
  <si>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</si>
  <si>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</si>
  <si>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</si>
  <si>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</si>
  <si>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</si>
  <si>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</si>
  <si>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</si>
  <si>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</si>
  <si>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</si>
  <si>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</si>
  <si>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</si>
  <si>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</si>
  <si>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</si>
  <si>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</si>
  <si>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</si>
  <si>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</si>
  <si>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</si>
  <si>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</si>
  <si>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</si>
  <si>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</si>
  <si>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</si>
  <si>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</si>
  <si>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</si>
  <si>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</si>
  <si>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</si>
  <si>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</si>
  <si>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</si>
  <si>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</si>
  <si>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</si>
  <si>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</si>
  <si>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</si>
  <si>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</si>
  <si>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</si>
  <si>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</si>
  <si>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</si>
  <si>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</si>
  <si>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</si>
  <si>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</si>
  <si>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</si>
  <si>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</si>
  <si>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</si>
  <si>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</si>
  <si>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</si>
  <si>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</si>
  <si>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</si>
  <si>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</si>
  <si>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</si>
  <si>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</si>
  <si>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</si>
  <si>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</si>
  <si>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</si>
  <si>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</si>
  <si>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</si>
  <si>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</si>
  <si>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</si>
  <si>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</si>
  <si>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</si>
  <si>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</si>
  <si>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</si>
  <si>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</si>
  <si>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</si>
  <si>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</si>
  <si>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</si>
  <si>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</si>
  <si>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</si>
  <si>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</si>
  <si>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</si>
  <si>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</si>
  <si>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</si>
  <si>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</si>
  <si>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</si>
  <si>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</si>
  <si>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</si>
  <si>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</si>
  <si>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</si>
  <si>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</si>
  <si>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</si>
  <si>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</si>
  <si>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</si>
  <si>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</si>
  <si>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</si>
  <si>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</si>
  <si>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</si>
  <si>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</si>
  <si>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</si>
  <si>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</si>
  <si>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</si>
  <si>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</si>
  <si>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</si>
  <si>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</si>
  <si>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</si>
  <si>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</si>
  <si>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</si>
  <si>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</si>
  <si>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</si>
  <si>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</si>
  <si>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</si>
  <si>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</si>
  <si>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</si>
  <si>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</si>
  <si>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</si>
  <si>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</si>
  <si>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</si>
  <si>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</si>
  <si>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</si>
  <si>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</si>
  <si>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</si>
  <si>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</si>
  <si>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</si>
  <si>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</si>
  <si>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</si>
  <si>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</si>
  <si>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</si>
  <si>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</si>
  <si>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</si>
  <si>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</si>
  <si>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</si>
  <si>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</si>
  <si>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</si>
  <si>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</si>
  <si>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</si>
  <si>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</si>
  <si>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</si>
  <si>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</si>
  <si>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</si>
  <si>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</si>
  <si>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</si>
  <si>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</si>
  <si>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</si>
  <si>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</si>
  <si>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</si>
  <si>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</si>
  <si>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</si>
  <si>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</si>
  <si>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</si>
  <si>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</si>
  <si>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</si>
  <si>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</si>
  <si>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</si>
  <si>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</si>
  <si>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</si>
  <si>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</si>
  <si>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</si>
  <si>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</si>
  <si>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</si>
  <si>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</si>
  <si>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</si>
  <si>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</si>
  <si>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</si>
  <si>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</si>
  <si>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</si>
  <si>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</si>
  <si>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</si>
  <si>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</si>
  <si>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</si>
  <si>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</si>
  <si>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</si>
  <si>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</si>
  <si>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</si>
  <si>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</si>
  <si>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</si>
  <si>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</si>
  <si>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</si>
  <si>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</si>
  <si>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</si>
  <si>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</si>
  <si>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</si>
  <si>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</si>
  <si>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</si>
  <si>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</si>
  <si>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</si>
  <si>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</si>
  <si>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</si>
  <si>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</si>
  <si>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</si>
  <si>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</si>
  <si>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</si>
  <si>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</si>
  <si>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</si>
  <si>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</si>
  <si>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</si>
  <si>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</si>
  <si>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</si>
  <si>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</si>
  <si>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</si>
  <si>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</si>
  <si>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</si>
  <si>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</si>
  <si>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</si>
  <si>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</si>
  <si>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</si>
  <si>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</si>
  <si>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</si>
  <si>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</si>
  <si>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</si>
  <si>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</si>
  <si>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</si>
  <si>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</si>
  <si>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</si>
  <si>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</si>
  <si>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</si>
  <si>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</si>
  <si>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</si>
  <si>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</si>
  <si>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</si>
  <si>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</si>
  <si>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</si>
  <si>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</si>
  <si>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</si>
  <si>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</si>
  <si>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</si>
  <si>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</si>
  <si>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</si>
  <si>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</si>
  <si>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</si>
  <si>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</si>
  <si>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</si>
  <si>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</si>
  <si>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</si>
  <si>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</si>
  <si>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</si>
  <si>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</si>
  <si>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</si>
  <si>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</si>
  <si>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</si>
  <si>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</si>
  <si>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</si>
  <si>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</si>
  <si>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</si>
  <si>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</si>
  <si>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</si>
  <si>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</si>
  <si>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</si>
  <si>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</si>
  <si>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</si>
  <si>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</si>
  <si>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</si>
  <si>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</si>
  <si>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</si>
  <si>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</si>
  <si>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</si>
  <si>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</si>
  <si>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</si>
  <si>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</si>
  <si>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</si>
  <si>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</si>
  <si>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</si>
  <si>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</si>
  <si>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</si>
  <si>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</si>
  <si>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</si>
  <si>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</si>
  <si>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</si>
  <si>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</si>
  <si>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</si>
  <si>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</si>
  <si>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</si>
  <si>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</si>
  <si>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</si>
  <si>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</si>
  <si>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</si>
  <si>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</si>
  <si>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</si>
  <si>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</si>
  <si>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</si>
  <si>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</si>
  <si>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</si>
  <si>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</si>
  <si>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</si>
  <si>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</si>
  <si>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</si>
  <si>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</si>
  <si>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</si>
  <si>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</si>
  <si>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</si>
  <si>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</si>
  <si>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</si>
  <si>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</si>
  <si>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</si>
  <si>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</si>
  <si>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</si>
  <si>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</si>
  <si>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</si>
  <si>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</si>
  <si>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</si>
  <si>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</si>
  <si>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</si>
  <si>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</si>
  <si>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</si>
  <si>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</si>
  <si>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</si>
  <si>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</si>
  <si>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</si>
  <si>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</si>
  <si>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</si>
  <si>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</si>
  <si>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</si>
  <si>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</si>
  <si>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</si>
  <si>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</si>
  <si>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</si>
  <si>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</si>
  <si>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</si>
  <si>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</si>
  <si>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</si>
  <si>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</si>
  <si>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</si>
  <si>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</si>
  <si>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</si>
  <si>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</si>
  <si>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</si>
  <si>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</si>
  <si>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</si>
  <si>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</si>
  <si>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</si>
  <si>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</si>
  <si>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</si>
  <si>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</si>
  <si>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</si>
  <si>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</si>
  <si>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</si>
  <si>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</si>
  <si>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</si>
  <si>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</si>
  <si>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</si>
  <si>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</si>
  <si>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</si>
  <si>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</si>
  <si>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</si>
  <si>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</si>
  <si>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</si>
  <si>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</si>
  <si>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</si>
  <si>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</si>
  <si>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</si>
  <si>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</si>
  <si>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</si>
  <si>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</si>
  <si>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</si>
  <si>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</si>
  <si>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</si>
  <si>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</si>
  <si>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</si>
  <si>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</si>
  <si>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</si>
  <si>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</si>
  <si>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</si>
  <si>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</si>
  <si>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</si>
  <si>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</si>
  <si>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</si>
  <si>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</si>
  <si>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</si>
  <si>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</si>
  <si>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</si>
  <si>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</si>
  <si>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</si>
  <si>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</si>
  <si>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</si>
  <si>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</si>
  <si>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</si>
  <si>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</si>
  <si>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</si>
  <si>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</si>
  <si>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</si>
  <si>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</si>
  <si>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</si>
  <si>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</si>
  <si>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</si>
  <si>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</si>
  <si>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</si>
  <si>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</si>
  <si>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</si>
  <si>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</si>
  <si>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</si>
  <si>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</si>
  <si>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</si>
  <si>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</si>
  <si>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</si>
  <si>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</si>
  <si>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</si>
  <si>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</si>
  <si>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</si>
  <si>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</si>
  <si>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</si>
  <si>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</si>
  <si>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</si>
  <si>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</si>
  <si>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</si>
  <si>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</si>
  <si>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</si>
  <si>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</si>
  <si>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</si>
  <si>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</si>
  <si>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</si>
  <si>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</si>
  <si>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</si>
  <si>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</si>
  <si>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</si>
  <si>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</si>
  <si>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</si>
  <si>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</si>
  <si>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</si>
  <si>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</si>
  <si>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</si>
  <si>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</si>
  <si>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</si>
  <si>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</si>
  <si>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</si>
  <si>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</si>
  <si>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</si>
  <si>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</si>
  <si>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</si>
  <si>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</si>
  <si>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</si>
  <si>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</si>
  <si>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</si>
  <si>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</si>
  <si>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</si>
  <si>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</si>
  <si>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</si>
  <si>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</si>
  <si>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</si>
  <si>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</si>
  <si>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</si>
  <si>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</si>
  <si>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</si>
  <si>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</si>
  <si>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</si>
  <si>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</si>
  <si>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</si>
  <si>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</si>
  <si>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</si>
  <si>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</si>
  <si>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</si>
  <si>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</si>
  <si>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</si>
  <si>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</si>
  <si>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</si>
  <si>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</si>
  <si>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</si>
  <si>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</si>
  <si>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</si>
  <si>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</si>
  <si>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</si>
  <si>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</si>
  <si>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</si>
  <si>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</si>
  <si>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</si>
  <si>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</si>
  <si>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</si>
  <si>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</si>
  <si>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</si>
  <si>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</si>
  <si>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</si>
  <si>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</si>
  <si>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</si>
  <si>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</si>
  <si>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</si>
  <si>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</si>
  <si>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</si>
  <si>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</si>
  <si>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</si>
  <si>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</si>
  <si>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</si>
  <si>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</si>
  <si>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</si>
  <si>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</si>
  <si>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</si>
  <si>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</si>
  <si>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</si>
  <si>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</si>
  <si>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</si>
  <si>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</si>
  <si>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</si>
  <si>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</si>
  <si>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</si>
  <si>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</si>
  <si>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</si>
  <si>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</si>
  <si>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</si>
  <si>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</si>
  <si>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</si>
  <si>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</si>
  <si>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</si>
  <si>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</si>
  <si>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</si>
  <si>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</si>
  <si>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</si>
  <si>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</si>
  <si>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</si>
  <si>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</si>
  <si>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</si>
  <si>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</si>
  <si>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</si>
  <si>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</si>
  <si>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</si>
  <si>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</si>
  <si>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</si>
  <si>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</si>
  <si>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</si>
  <si>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</si>
  <si>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</si>
  <si>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</si>
  <si>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</si>
  <si>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</si>
  <si>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</si>
  <si>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</si>
  <si>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</si>
  <si>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</si>
  <si>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</si>
  <si>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</si>
  <si>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</si>
  <si>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</si>
  <si>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</si>
  <si>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</si>
  <si>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</si>
  <si>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</si>
  <si>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</si>
  <si>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</si>
  <si>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</si>
  <si>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</si>
  <si>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</si>
  <si>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</si>
  <si>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</si>
  <si>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</si>
  <si>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</si>
  <si>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</si>
  <si>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</si>
  <si>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</si>
  <si>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</si>
  <si>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</si>
  <si>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</si>
  <si>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</si>
  <si>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</si>
  <si>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</si>
  <si>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</si>
  <si>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</si>
  <si>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</si>
  <si>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</si>
  <si>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</si>
  <si>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</si>
  <si>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</si>
  <si>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</si>
  <si>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</si>
  <si>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</si>
  <si>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</si>
  <si>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</si>
  <si>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</si>
  <si>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</si>
  <si>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</si>
  <si>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</si>
  <si>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</si>
  <si>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</si>
  <si>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</si>
  <si>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</si>
  <si>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</si>
  <si>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</si>
  <si>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</si>
  <si>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</si>
  <si>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</si>
  <si>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</si>
  <si>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</si>
  <si>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</si>
  <si>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</si>
  <si>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</si>
  <si>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</si>
  <si>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</si>
  <si>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</si>
  <si>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</si>
  <si>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</si>
  <si>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</si>
  <si>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</si>
  <si>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</si>
  <si>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</si>
  <si>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</si>
  <si>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</si>
  <si>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</si>
  <si>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</si>
  <si>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</si>
  <si>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</si>
  <si>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</si>
  <si>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</si>
  <si>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</si>
  <si>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</si>
  <si>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</si>
  <si>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</si>
  <si>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</si>
  <si>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</si>
  <si>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</si>
  <si>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</si>
  <si>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</si>
  <si>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</si>
  <si>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</si>
  <si>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</si>
  <si>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</si>
  <si>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</si>
  <si>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</si>
  <si>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</si>
  <si>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</si>
  <si>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</si>
  <si>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</si>
  <si>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</si>
  <si>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</si>
  <si>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</si>
  <si>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</si>
  <si>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</si>
  <si>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</si>
  <si>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</si>
  <si>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</si>
  <si>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</si>
  <si>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</si>
  <si>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</si>
  <si>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</si>
  <si>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</si>
  <si>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</si>
  <si>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</si>
  <si>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</si>
  <si>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</si>
  <si>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</si>
  <si>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</si>
  <si>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</si>
  <si>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</si>
  <si>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</si>
  <si>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</si>
  <si>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</si>
  <si>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</si>
  <si>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</si>
  <si>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</si>
  <si>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</si>
  <si>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</si>
  <si>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</si>
  <si>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</si>
  <si>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</si>
  <si>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</si>
  <si>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</si>
  <si>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</si>
  <si>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</si>
  <si>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</si>
  <si>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</si>
  <si>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</si>
  <si>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</si>
  <si>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</si>
  <si>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</si>
  <si>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</si>
  <si>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</si>
  <si>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</si>
  <si>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</si>
  <si>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</si>
  <si>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</si>
  <si>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</si>
  <si>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</si>
  <si>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</si>
  <si>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</si>
  <si>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</si>
  <si>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</si>
  <si>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</si>
  <si>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</si>
  <si>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</si>
  <si>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</si>
  <si>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</si>
  <si>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</si>
  <si>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</si>
  <si>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</si>
  <si>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</si>
  <si>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</si>
  <si>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</si>
  <si>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</si>
  <si>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</si>
  <si>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</si>
  <si>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</si>
  <si>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</si>
  <si>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</si>
  <si>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</si>
  <si>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</si>
  <si>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</si>
  <si>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</si>
  <si>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</si>
  <si>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</si>
  <si>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</si>
  <si>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</si>
  <si>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</si>
  <si>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</si>
  <si>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</si>
  <si>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</si>
  <si>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</si>
  <si>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</si>
  <si>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</si>
  <si>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</si>
  <si>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</si>
  <si>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</si>
  <si>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</si>
  <si>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</si>
  <si>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</si>
  <si>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</si>
  <si>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</si>
  <si>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</si>
  <si>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</si>
  <si>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</si>
  <si>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</si>
  <si>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</si>
  <si>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</si>
  <si>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</si>
  <si>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</si>
  <si>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</si>
  <si>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</si>
  <si>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</si>
  <si>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</si>
  <si>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</si>
  <si>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</si>
  <si>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</si>
  <si>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</si>
  <si>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</si>
  <si>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</si>
  <si>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</si>
  <si>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</si>
  <si>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</si>
  <si>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</si>
  <si>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</si>
  <si>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</si>
  <si>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</si>
  <si>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</si>
  <si>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</si>
  <si>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</si>
  <si>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</si>
  <si>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</si>
  <si>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</si>
  <si>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</si>
  <si>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</si>
  <si>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</si>
  <si>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</si>
  <si>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</si>
  <si>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</si>
  <si>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</si>
  <si>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</si>
  <si>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</si>
  <si>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</si>
  <si>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</si>
  <si>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</si>
  <si>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</si>
  <si>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</si>
  <si>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</si>
  <si>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</si>
  <si>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</si>
  <si>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</si>
  <si>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</si>
  <si>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</si>
  <si>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</si>
  <si>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</si>
  <si>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</si>
  <si>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</si>
  <si>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</si>
  <si>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</si>
  <si>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</si>
  <si>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</si>
  <si>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</si>
  <si>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</si>
  <si>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</si>
  <si>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</si>
  <si>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</si>
  <si>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</si>
  <si>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</si>
  <si>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</si>
  <si>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</si>
  <si>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</si>
  <si>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</si>
  <si>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</si>
  <si>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</si>
  <si>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</si>
  <si>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</si>
  <si>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</si>
  <si>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</si>
  <si>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</si>
  <si>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</si>
  <si>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</si>
  <si>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</si>
  <si>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</si>
  <si>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</si>
  <si>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</si>
  <si>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</si>
  <si>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</si>
  <si>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</si>
  <si>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</si>
  <si>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</si>
  <si>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</si>
  <si>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</si>
  <si>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</si>
  <si>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</si>
  <si>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</si>
  <si>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</si>
  <si>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</si>
  <si>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</si>
  <si>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</si>
  <si>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</si>
  <si>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</si>
  <si>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</si>
  <si>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</si>
  <si>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</si>
  <si>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</si>
  <si>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</si>
  <si>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</si>
  <si>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</si>
  <si>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</si>
  <si>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</si>
  <si>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</si>
  <si>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</si>
  <si>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</si>
  <si>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</si>
  <si>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</si>
  <si>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</si>
  <si>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</si>
  <si>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</si>
  <si>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</si>
  <si>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</si>
  <si>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</si>
  <si>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</si>
  <si>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</si>
  <si>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</si>
  <si>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</si>
  <si>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</si>
  <si>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</si>
  <si>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</si>
  <si>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</si>
  <si>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</si>
  <si>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</si>
  <si>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</si>
  <si>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</si>
  <si>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</si>
  <si>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</si>
  <si>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</si>
  <si>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</si>
  <si>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</si>
  <si>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</si>
  <si>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</si>
  <si>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</si>
  <si>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</si>
  <si>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</si>
  <si>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</si>
  <si>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</si>
  <si>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</si>
  <si>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</si>
  <si>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</si>
  <si>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</si>
  <si>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</si>
  <si>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</si>
  <si>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</si>
  <si>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</si>
  <si>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</si>
  <si>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</si>
  <si>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</si>
  <si>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</si>
  <si>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</si>
  <si>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</si>
  <si>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</si>
  <si>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</si>
  <si>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</si>
  <si>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</si>
  <si>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</si>
  <si>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</si>
  <si>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</si>
  <si>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</si>
  <si>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</si>
  <si>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</si>
  <si>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</si>
  <si>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</si>
  <si>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</si>
  <si>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</si>
  <si>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</si>
  <si>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</si>
  <si>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</si>
  <si>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</si>
  <si>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</si>
  <si>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</si>
  <si>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</si>
  <si>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</si>
  <si>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</si>
  <si>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</si>
  <si>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</si>
  <si>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</si>
  <si>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</si>
  <si>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</si>
  <si>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</si>
  <si>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</si>
  <si>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</si>
  <si>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</si>
  <si>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</si>
  <si>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</si>
  <si>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</si>
  <si>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</si>
  <si>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</si>
  <si>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</si>
  <si>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</si>
  <si>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</si>
  <si>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</si>
  <si>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</si>
  <si>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</si>
  <si>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</si>
  <si>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</si>
  <si>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</si>
  <si>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</si>
  <si>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</si>
  <si>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</si>
  <si>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</si>
  <si>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</si>
  <si>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</si>
  <si>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</si>
  <si>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</si>
  <si>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</si>
  <si>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</si>
  <si>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</si>
  <si>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</si>
  <si>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</si>
  <si>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</si>
  <si>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</si>
  <si>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</si>
  <si>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</si>
  <si>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</si>
  <si>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</si>
  <si>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</si>
  <si>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</si>
  <si>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</si>
  <si>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</si>
  <si>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</si>
  <si>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</si>
  <si>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</si>
  <si>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</si>
  <si>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</si>
  <si>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</si>
  <si>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</si>
  <si>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</si>
  <si>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</si>
  <si>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</si>
  <si>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</si>
  <si>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</si>
  <si>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</si>
  <si>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</si>
  <si>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</si>
  <si>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</si>
  <si>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</si>
  <si>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</si>
  <si>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</si>
  <si>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</si>
  <si>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</si>
  <si>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</si>
  <si>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</si>
  <si>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</si>
  <si>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</si>
  <si>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</si>
  <si>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</si>
  <si>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</si>
  <si>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</si>
  <si>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</si>
  <si>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</si>
  <si>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</si>
  <si>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</si>
  <si>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</si>
  <si>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</si>
  <si>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</si>
  <si>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</si>
  <si>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</si>
  <si>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</si>
  <si>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</si>
  <si>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</si>
  <si>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</si>
  <si>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</si>
  <si>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</si>
  <si>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</si>
  <si>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</si>
  <si>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</si>
  <si>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</si>
  <si>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</si>
  <si>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</si>
  <si>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</si>
  <si>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</si>
  <si>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</si>
  <si>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</si>
  <si>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</si>
  <si>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</si>
  <si>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</si>
  <si>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</si>
  <si>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</si>
  <si>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</si>
  <si>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</si>
  <si>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</si>
  <si>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</si>
  <si>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</si>
  <si>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</si>
  <si>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</si>
  <si>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</si>
  <si>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</si>
  <si>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</si>
  <si>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</si>
  <si>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</si>
  <si>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</si>
  <si>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</si>
  <si>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</si>
  <si>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</si>
  <si>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</si>
  <si>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</si>
  <si>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</si>
  <si>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</si>
  <si>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</si>
  <si>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</si>
  <si>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</si>
  <si>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</si>
  <si>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</si>
  <si>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</si>
  <si>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</si>
  <si>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</si>
  <si>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</si>
  <si>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</si>
  <si>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</si>
  <si>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</si>
  <si>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</si>
  <si>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</si>
  <si>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</si>
  <si>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</si>
  <si>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</si>
  <si>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</si>
  <si>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</si>
  <si>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</si>
  <si>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</si>
  <si>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</si>
  <si>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</si>
  <si>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</si>
  <si>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</si>
  <si>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</si>
  <si>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</si>
  <si>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</si>
  <si>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</si>
  <si>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</si>
  <si>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</si>
  <si>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</si>
  <si>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</si>
  <si>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</si>
  <si>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</si>
  <si>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</si>
  <si>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</si>
  <si>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</si>
  <si>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</si>
  <si>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</si>
  <si>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</si>
  <si>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</si>
  <si>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</si>
  <si>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</si>
  <si>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</si>
  <si>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</si>
  <si>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</si>
  <si>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</si>
  <si>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</si>
  <si>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</si>
  <si>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</si>
  <si>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</si>
  <si>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</si>
  <si>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</si>
  <si>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</si>
  <si>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</si>
  <si>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</si>
  <si>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</si>
  <si>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</si>
  <si>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</si>
  <si>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</si>
  <si>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</si>
  <si>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</si>
  <si>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</si>
  <si>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</si>
  <si>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</si>
  <si>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</si>
  <si>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</si>
  <si>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</si>
  <si>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</si>
  <si>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</si>
  <si>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</si>
  <si>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</si>
  <si>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</si>
  <si>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</si>
  <si>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</si>
  <si>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</si>
  <si>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</si>
  <si>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</si>
  <si>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</si>
  <si>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</si>
  <si>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</si>
  <si>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</si>
  <si>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</si>
  <si>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</si>
  <si>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</si>
  <si>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</si>
  <si>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</si>
  <si>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</si>
  <si>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</si>
  <si>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</si>
  <si>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</si>
  <si>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</si>
  <si>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</si>
  <si>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</si>
  <si>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</si>
  <si>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</si>
  <si>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</si>
  <si>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</si>
  <si>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</si>
  <si>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</si>
  <si>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</si>
  <si>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</si>
  <si>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</si>
  <si>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</si>
  <si>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</si>
  <si>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</si>
  <si>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</si>
  <si>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</si>
  <si>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</si>
  <si>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</si>
  <si>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</si>
  <si>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</si>
  <si>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</si>
  <si>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</si>
  <si>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</si>
  <si>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</si>
  <si>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</si>
  <si>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</si>
  <si>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</si>
  <si>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</si>
  <si>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</si>
  <si>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</si>
  <si>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</si>
  <si>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</si>
  <si>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</si>
  <si>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</si>
  <si>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</si>
  <si>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</si>
  <si>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</si>
  <si>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</si>
  <si>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</si>
  <si>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</si>
  <si>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</si>
  <si>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</si>
  <si>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</si>
  <si>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</si>
  <si>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</si>
  <si>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</si>
  <si>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</si>
  <si>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</si>
  <si>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</si>
  <si>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</si>
  <si>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</si>
  <si>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</si>
  <si>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</si>
  <si>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</si>
  <si>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</si>
  <si>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</si>
  <si>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</si>
  <si>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</si>
  <si>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</si>
  <si>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</si>
  <si>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</si>
  <si>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</si>
  <si>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</si>
  <si>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</si>
  <si>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</si>
  <si>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</si>
  <si>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</si>
  <si>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</si>
  <si>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</si>
  <si>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</si>
  <si>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</si>
  <si>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</si>
  <si>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</si>
  <si>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</si>
  <si>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</si>
  <si>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</si>
  <si>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</si>
  <si>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</si>
  <si>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</si>
  <si>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</si>
  <si>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</si>
  <si>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</si>
  <si>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</si>
  <si>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</si>
  <si>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</si>
  <si>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</si>
  <si>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</si>
  <si>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</si>
  <si>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</si>
  <si>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</si>
  <si>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</si>
  <si>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</si>
  <si>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</si>
  <si>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</si>
  <si>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</si>
  <si>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</si>
  <si>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</si>
  <si>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</si>
  <si>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</si>
  <si>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</si>
  <si>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</si>
  <si>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</si>
  <si>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</si>
  <si>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</si>
  <si>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</si>
  <si>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</si>
  <si>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</si>
  <si>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</si>
  <si>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</si>
  <si>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</si>
  <si>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</si>
  <si>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</si>
  <si>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</si>
  <si>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</si>
  <si>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</si>
  <si>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</si>
  <si>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</si>
  <si>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</si>
  <si>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</si>
  <si>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</si>
  <si>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</si>
  <si>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</si>
  <si>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</si>
  <si>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</si>
  <si>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</si>
  <si>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</si>
  <si>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</si>
  <si>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</si>
  <si>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</si>
  <si>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</si>
  <si>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</si>
  <si>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</si>
  <si>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</si>
  <si>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</si>
  <si>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</si>
  <si>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</si>
  <si>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</si>
  <si>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</si>
  <si>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</si>
  <si>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</si>
  <si>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</si>
  <si>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</si>
  <si>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</si>
  <si>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</si>
  <si>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</si>
  <si>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</si>
  <si>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</si>
  <si>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</si>
  <si>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</si>
  <si>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</si>
  <si>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</si>
  <si>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</si>
  <si>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</si>
  <si>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</si>
  <si>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</si>
  <si>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</si>
  <si>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</si>
  <si>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</si>
  <si>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</si>
  <si>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</si>
  <si>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</si>
  <si>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</si>
  <si>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</si>
  <si>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</si>
  <si>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</si>
  <si>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</si>
  <si>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</si>
  <si>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</si>
  <si>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</si>
  <si>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</si>
  <si>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</si>
  <si>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</si>
  <si>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</si>
  <si>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</si>
  <si>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</si>
  <si>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</si>
  <si>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</si>
  <si>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</si>
  <si>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</si>
  <si>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</si>
  <si>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</si>
  <si>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</si>
  <si>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</si>
  <si>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</si>
  <si>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</si>
  <si>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</si>
  <si>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</si>
  <si>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</si>
  <si>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</si>
  <si>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</si>
  <si>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</si>
  <si>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</si>
  <si>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</si>
  <si>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</si>
  <si>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</si>
  <si>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</si>
  <si>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</si>
  <si>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</si>
  <si>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</si>
  <si>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</si>
  <si>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</si>
  <si>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</si>
  <si>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</si>
  <si>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</si>
  <si>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</si>
  <si>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</si>
  <si>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</si>
  <si>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</si>
  <si>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</si>
  <si>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</si>
  <si>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</si>
  <si>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</si>
  <si>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</si>
  <si>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</si>
  <si>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</si>
  <si>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</si>
  <si>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</si>
  <si>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</si>
  <si>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</si>
  <si>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</si>
  <si>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</si>
  <si>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</si>
  <si>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</si>
  <si>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</si>
  <si>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</si>
  <si>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</si>
  <si>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</si>
  <si>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</si>
  <si>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</si>
  <si>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</si>
  <si>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</si>
  <si>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</si>
  <si>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</si>
  <si>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</si>
  <si>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</si>
  <si>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</si>
  <si>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</si>
  <si>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</si>
  <si>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</si>
  <si>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</si>
  <si>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</si>
  <si>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</si>
  <si>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</si>
  <si>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</si>
  <si>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</si>
  <si>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</si>
  <si>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</si>
  <si>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</si>
  <si>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</si>
  <si>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</si>
  <si>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</si>
  <si>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</si>
  <si>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</si>
  <si>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</si>
  <si>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</si>
  <si>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</si>
  <si>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</si>
  <si>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</si>
  <si>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</si>
  <si>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</si>
  <si>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</si>
  <si>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</si>
  <si>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</si>
  <si>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</si>
  <si>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</si>
  <si>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</si>
  <si>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</si>
  <si>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</si>
  <si>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</si>
  <si>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</si>
  <si>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</si>
  <si>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</si>
  <si>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</si>
  <si>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</si>
  <si>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</si>
  <si>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</si>
  <si>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</si>
  <si>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</si>
  <si>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</si>
  <si>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</si>
  <si>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</si>
  <si>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</si>
  <si>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</si>
  <si>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</si>
  <si>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</si>
  <si>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</si>
  <si>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</si>
  <si>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</si>
  <si>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</si>
  <si>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</si>
  <si>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</si>
  <si>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</si>
  <si>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</si>
  <si>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</si>
  <si>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</si>
  <si>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</si>
  <si>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</si>
  <si>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</si>
  <si>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</si>
  <si>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</si>
  <si>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</si>
  <si>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</si>
  <si>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</si>
  <si>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</si>
  <si>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</si>
  <si>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</si>
  <si>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</si>
  <si>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</si>
  <si>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</si>
  <si>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</si>
  <si>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</si>
  <si>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</si>
  <si>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</si>
  <si>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</si>
  <si>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</si>
  <si>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</si>
  <si>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</si>
  <si>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</si>
  <si>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</si>
  <si>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</si>
  <si>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</si>
  <si>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</si>
  <si>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</si>
  <si>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</si>
  <si>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</si>
  <si>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</si>
  <si>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</si>
  <si>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</si>
  <si>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</si>
  <si>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</si>
  <si>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</si>
  <si>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</si>
  <si>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</si>
  <si>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</si>
  <si>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</si>
  <si>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</si>
  <si>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</si>
  <si>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</si>
  <si>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</si>
  <si>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</si>
  <si>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</si>
  <si>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</si>
  <si>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</si>
  <si>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</si>
  <si>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</si>
  <si>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</si>
  <si>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</si>
  <si>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</si>
  <si>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</si>
  <si>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</si>
  <si>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</si>
  <si>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</si>
  <si>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</si>
  <si>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</si>
  <si>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</si>
  <si>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</si>
  <si>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</si>
  <si>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</si>
  <si>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</si>
  <si>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</si>
  <si>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</si>
  <si>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</si>
  <si>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</si>
  <si>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</si>
  <si>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</si>
  <si>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</si>
  <si>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</si>
  <si>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</si>
  <si>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</si>
  <si>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</si>
  <si>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</si>
  <si>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</si>
  <si>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</si>
  <si>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</si>
  <si>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</si>
  <si>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</si>
  <si>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</si>
  <si>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</si>
  <si>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</si>
  <si>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</si>
  <si>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</si>
  <si>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</si>
  <si>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</si>
  <si>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</si>
  <si>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</si>
  <si>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</si>
  <si>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</si>
  <si>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</si>
  <si>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</si>
  <si>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</si>
  <si>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</si>
  <si>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</si>
  <si>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</si>
  <si>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</si>
  <si>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</si>
  <si>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</si>
  <si>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</si>
  <si>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</si>
  <si>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</si>
  <si>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</si>
  <si>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</si>
  <si>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</si>
  <si>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</si>
  <si>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</si>
  <si>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</si>
  <si>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</si>
  <si>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</si>
  <si>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</si>
  <si>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</si>
  <si>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</si>
  <si>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</si>
  <si>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</si>
  <si>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</si>
  <si>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</si>
  <si>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</si>
  <si>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</si>
  <si>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</si>
  <si>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</si>
  <si>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</si>
  <si>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</si>
  <si>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</si>
  <si>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</si>
  <si>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</si>
  <si>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</si>
  <si>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</si>
  <si>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</si>
  <si>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</si>
  <si>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</si>
  <si>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</si>
  <si>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</si>
  <si>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</si>
  <si>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</si>
  <si>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</si>
  <si>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</si>
  <si>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</si>
  <si>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</si>
  <si>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</si>
  <si>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</si>
  <si>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</si>
  <si>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</si>
  <si>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</si>
  <si>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</si>
  <si>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</si>
  <si>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</si>
  <si>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</si>
  <si>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</si>
  <si>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</si>
  <si>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</si>
  <si>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</si>
  <si>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</si>
  <si>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</si>
  <si>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</si>
  <si>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</si>
  <si>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</si>
  <si>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</si>
  <si>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</si>
  <si>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</si>
  <si>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</si>
  <si>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</si>
  <si>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</si>
  <si>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</si>
  <si>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</si>
  <si>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</si>
  <si>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</si>
  <si>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</si>
  <si>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</si>
  <si>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</si>
  <si>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</si>
  <si>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</si>
  <si>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</si>
  <si>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</si>
  <si>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</si>
  <si>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</si>
  <si>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</si>
  <si>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</si>
  <si>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</si>
  <si>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</si>
  <si>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</si>
  <si>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</si>
  <si>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</si>
  <si>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</si>
  <si>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</si>
  <si>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</si>
  <si>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</si>
  <si>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</si>
  <si>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</si>
  <si>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</si>
  <si>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</si>
  <si>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</si>
  <si>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</si>
  <si>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</si>
  <si>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</si>
  <si>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</si>
  <si>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</si>
  <si>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</si>
  <si>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</si>
  <si>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</si>
  <si>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</si>
  <si>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</si>
  <si>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</si>
  <si>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</si>
  <si>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</si>
  <si>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</si>
  <si>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</si>
  <si>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</si>
  <si>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</si>
  <si>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</si>
  <si>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</si>
  <si>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</si>
  <si>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</si>
  <si>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</si>
  <si>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</si>
  <si>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</si>
  <si>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</si>
  <si>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</si>
  <si>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</si>
  <si>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</si>
  <si>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</si>
  <si>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</si>
  <si>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</si>
  <si>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</si>
  <si>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</si>
  <si>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</si>
  <si>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</si>
  <si>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</si>
  <si>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</si>
  <si>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</si>
  <si>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</si>
  <si>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</si>
  <si>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</si>
  <si>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</si>
  <si>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</si>
  <si>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</si>
  <si>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</si>
  <si>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</si>
  <si>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</si>
  <si>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</si>
  <si>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</si>
  <si>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</si>
  <si>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</si>
  <si>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</si>
  <si>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</si>
  <si>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</si>
  <si>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</si>
  <si>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</si>
  <si>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</si>
  <si>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</si>
  <si>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</si>
  <si>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</si>
  <si>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</si>
  <si>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</si>
  <si>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</si>
  <si>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</si>
  <si>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</si>
  <si>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</si>
  <si>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</si>
  <si>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</si>
  <si>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</si>
  <si>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</si>
  <si>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</si>
  <si>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</si>
  <si>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</si>
  <si>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</si>
  <si>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</si>
  <si>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</si>
  <si>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</si>
  <si>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</si>
  <si>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</si>
  <si>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</si>
  <si>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</si>
  <si>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</si>
  <si>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</si>
  <si>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</si>
  <si>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</si>
  <si>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</si>
  <si>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</si>
  <si>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</si>
  <si>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</si>
  <si>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</si>
  <si>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</si>
  <si>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</si>
  <si>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</si>
  <si>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</si>
  <si>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</si>
  <si>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</si>
  <si>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</si>
  <si>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</si>
  <si>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</si>
  <si>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</si>
  <si>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</si>
  <si>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</si>
  <si>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</si>
  <si>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</si>
  <si>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</si>
  <si>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</si>
  <si>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</si>
  <si>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</si>
  <si>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</si>
  <si>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</si>
  <si>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</si>
  <si>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</si>
  <si>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</si>
  <si>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</si>
  <si>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</si>
  <si>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</si>
  <si>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</si>
  <si>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</si>
  <si>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</si>
  <si>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</si>
  <si>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</si>
  <si>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</si>
  <si>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</si>
  <si>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</si>
  <si>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</si>
  <si>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</si>
  <si>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</si>
  <si>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</si>
  <si>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</si>
  <si>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</si>
  <si>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</si>
  <si>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</si>
  <si>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</si>
  <si>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</si>
  <si>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</si>
  <si>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</si>
  <si>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</si>
  <si>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</si>
  <si>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</si>
  <si>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</si>
  <si>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</si>
  <si>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</si>
  <si>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</si>
  <si>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</si>
  <si>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</si>
  <si>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</si>
  <si>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</si>
  <si>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</si>
  <si>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</si>
  <si>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</si>
  <si>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</si>
  <si>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</si>
  <si>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</si>
  <si>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</si>
  <si>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</si>
  <si>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</si>
  <si>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</si>
  <si>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</si>
  <si>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</si>
  <si>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</si>
  <si>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</si>
  <si>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</si>
  <si>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</si>
  <si>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</si>
  <si>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</si>
  <si>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</si>
  <si>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</si>
  <si>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</si>
  <si>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</si>
  <si>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</si>
  <si>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</si>
  <si>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</si>
  <si>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</si>
  <si>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</si>
  <si>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</si>
  <si>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</si>
  <si>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</si>
  <si>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</si>
  <si>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</si>
  <si>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</si>
  <si>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</si>
  <si>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</si>
  <si>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</si>
  <si>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</si>
  <si>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</si>
  <si>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</si>
  <si>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</si>
  <si>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</si>
  <si>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</si>
  <si>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</si>
  <si>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</si>
  <si>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</si>
  <si>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</si>
  <si>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</si>
  <si>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</si>
  <si>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</si>
  <si>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</si>
  <si>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</si>
  <si>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</si>
  <si>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</si>
  <si>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</si>
  <si>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</si>
  <si>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</si>
  <si>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</si>
  <si>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</si>
  <si>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</si>
  <si>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</si>
  <si>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</si>
  <si>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</si>
  <si>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</si>
  <si>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</si>
  <si>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</si>
  <si>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</si>
  <si>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</si>
  <si>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</si>
  <si>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</si>
  <si>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</si>
  <si>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</si>
  <si>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</si>
  <si>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</si>
  <si>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</si>
  <si>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</si>
  <si>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</si>
  <si>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</si>
  <si>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</si>
  <si>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</si>
  <si>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</si>
  <si>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</si>
  <si>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</si>
  <si>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</si>
  <si>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</si>
  <si>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</si>
  <si>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</si>
  <si>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</si>
  <si>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</si>
  <si>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</si>
  <si>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</si>
  <si>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</si>
  <si>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</si>
  <si>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</si>
  <si>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</si>
  <si>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</si>
  <si>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</si>
  <si>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</si>
  <si>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</si>
  <si>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</si>
  <si>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</si>
  <si>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</si>
  <si>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</si>
  <si>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</si>
  <si>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</si>
  <si>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</si>
  <si>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</si>
  <si>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</si>
  <si>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</si>
  <si>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</si>
  <si>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</si>
  <si>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</si>
  <si>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</si>
  <si>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</si>
  <si>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</si>
  <si>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</si>
  <si>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</si>
  <si>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</si>
  <si>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</si>
  <si>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</si>
  <si>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</si>
  <si>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</si>
  <si>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</si>
  <si>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</si>
  <si>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</si>
  <si>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</si>
  <si>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</si>
  <si>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</si>
  <si>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</si>
  <si>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</si>
  <si>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</si>
  <si>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</si>
  <si>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</si>
  <si>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</si>
  <si>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</si>
  <si>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</si>
  <si>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</si>
  <si>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</si>
  <si>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</si>
  <si>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</si>
  <si>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</si>
  <si>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</si>
  <si>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</si>
  <si>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</si>
  <si>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</si>
  <si>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</si>
  <si>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</si>
  <si>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</si>
  <si>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</si>
  <si>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</si>
  <si>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</si>
  <si>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</si>
  <si>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</si>
  <si>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</si>
  <si>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</si>
  <si>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</si>
  <si>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</si>
  <si>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</si>
  <si>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</si>
  <si>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</si>
  <si>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</si>
  <si>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</si>
  <si>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</si>
  <si>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</si>
  <si>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</si>
  <si>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</si>
  <si>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</si>
  <si>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</si>
  <si>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</si>
  <si>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</si>
  <si>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</si>
  <si>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</si>
  <si>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</si>
  <si>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</si>
  <si>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</si>
  <si>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</si>
  <si>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</si>
  <si>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</si>
  <si>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</si>
  <si>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</si>
  <si>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</si>
  <si>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</si>
  <si>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</si>
  <si>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</si>
  <si>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</si>
  <si>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</si>
  <si>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</si>
  <si>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</si>
  <si>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</si>
  <si>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</si>
  <si>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</si>
  <si>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</si>
  <si>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</si>
  <si>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</si>
  <si>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</si>
  <si>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</si>
  <si>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</si>
  <si>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</si>
  <si>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</si>
  <si>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</si>
  <si>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</si>
  <si>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</si>
  <si>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</si>
  <si>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</si>
  <si>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</si>
  <si>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</si>
  <si>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</si>
  <si>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</si>
  <si>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</si>
  <si>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</si>
  <si>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</si>
  <si>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</si>
  <si>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</si>
  <si>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</si>
  <si>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</si>
  <si>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</si>
  <si>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</si>
  <si>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</si>
  <si>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</si>
  <si>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</si>
  <si>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</si>
  <si>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</si>
  <si>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</si>
  <si>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</si>
  <si>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</si>
  <si>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</si>
  <si>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</si>
  <si>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</si>
  <si>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</si>
  <si>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</si>
  <si>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</si>
  <si>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</si>
  <si>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</si>
  <si>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</si>
  <si>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</si>
  <si>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</si>
  <si>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</si>
  <si>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</si>
  <si>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</si>
  <si>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</si>
  <si>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</si>
  <si>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</si>
  <si>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</si>
  <si>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</si>
  <si>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</si>
  <si>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</si>
  <si>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</si>
  <si>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</si>
  <si>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</si>
  <si>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</si>
  <si>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</si>
  <si>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</si>
  <si>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</si>
  <si>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</si>
  <si>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</si>
  <si>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</si>
  <si>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</si>
  <si>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</si>
  <si>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</si>
  <si>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</si>
  <si>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</si>
  <si>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</si>
  <si>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</si>
  <si>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</si>
  <si>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</si>
  <si>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</si>
  <si>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</si>
  <si>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</si>
  <si>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</si>
  <si>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</si>
  <si>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</si>
  <si>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</si>
  <si>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</si>
  <si>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</si>
  <si>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</si>
  <si>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</si>
  <si>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</si>
  <si>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</si>
  <si>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</si>
  <si>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</si>
  <si>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</si>
  <si>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</si>
  <si>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</si>
  <si>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</si>
  <si>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</si>
  <si>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</si>
  <si>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</si>
  <si>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</si>
  <si>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</si>
  <si>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</si>
  <si>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</si>
  <si>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</si>
  <si>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</si>
  <si>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</si>
  <si>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</si>
  <si>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</si>
  <si>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</si>
  <si>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</si>
  <si>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</si>
  <si>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</si>
  <si>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</si>
  <si>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</si>
  <si>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</si>
  <si>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</si>
  <si>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</si>
  <si>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</si>
  <si>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</si>
  <si>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</si>
  <si>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</si>
  <si>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</si>
  <si>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</si>
  <si>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</si>
  <si>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</si>
  <si>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</si>
  <si>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</si>
  <si>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</si>
  <si>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</si>
  <si>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</si>
  <si>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</si>
  <si>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</si>
  <si>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</si>
  <si>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</si>
  <si>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</si>
  <si>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</si>
  <si>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</si>
  <si>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</si>
  <si>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</si>
  <si>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</si>
  <si>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</si>
  <si>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</si>
  <si>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</si>
  <si>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</si>
  <si>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</si>
  <si>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</si>
  <si>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</si>
  <si>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</si>
  <si>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</si>
  <si>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</si>
  <si>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</si>
  <si>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</si>
  <si>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</si>
  <si>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</si>
  <si>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</si>
  <si>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</si>
  <si>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</si>
  <si>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</si>
  <si>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</si>
  <si>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</si>
  <si>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</si>
  <si>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</si>
  <si>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</si>
  <si>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</si>
  <si>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</si>
  <si>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</si>
  <si>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</si>
  <si>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</si>
  <si>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</si>
  <si>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</si>
  <si>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</si>
  <si>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</si>
  <si>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</si>
  <si>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</si>
  <si>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</si>
  <si>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</si>
  <si>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</si>
  <si>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</si>
  <si>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</si>
  <si>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</si>
  <si>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</si>
  <si>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</si>
  <si>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</si>
  <si>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</si>
  <si>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</si>
  <si>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</si>
  <si>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</si>
  <si>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</si>
  <si>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</si>
  <si>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</si>
  <si>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</si>
  <si>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</si>
  <si>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</si>
  <si>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</si>
  <si>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</si>
  <si>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</si>
  <si>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</si>
  <si>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</si>
  <si>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</si>
  <si>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</si>
  <si>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</si>
  <si>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</si>
  <si>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</si>
  <si>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</si>
  <si>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</si>
  <si>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</si>
  <si>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</si>
  <si>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</si>
  <si>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</si>
  <si>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</si>
  <si>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</si>
  <si>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</si>
  <si>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</si>
  <si>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</si>
  <si>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</si>
  <si>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</si>
  <si>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</si>
  <si>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</si>
  <si>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</si>
  <si>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</si>
  <si>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</si>
  <si>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</si>
  <si>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</si>
  <si>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</si>
  <si>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</si>
  <si>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</si>
  <si>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</si>
  <si>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</si>
  <si>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</si>
  <si>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</si>
  <si>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</si>
  <si>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</si>
  <si>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</si>
  <si>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</si>
  <si>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</si>
  <si>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</si>
  <si>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</si>
  <si>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</si>
  <si>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</si>
  <si>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</si>
  <si>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</si>
  <si>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</si>
  <si>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</si>
  <si>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</si>
  <si>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</si>
  <si>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</si>
  <si>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</si>
  <si>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</si>
  <si>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</si>
  <si>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</si>
  <si>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</si>
  <si>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</si>
  <si>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</si>
  <si>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</si>
  <si>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</si>
  <si>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</si>
  <si>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</si>
  <si>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</si>
  <si>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</si>
  <si>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</si>
  <si>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</si>
  <si>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</si>
  <si>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</si>
  <si>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</si>
  <si>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</si>
  <si>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</si>
  <si>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</si>
  <si>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</si>
  <si>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</si>
  <si>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</si>
  <si>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</si>
  <si>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</si>
  <si>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</si>
  <si>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</si>
  <si>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</si>
  <si>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</si>
  <si>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</si>
  <si>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</si>
  <si>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</si>
  <si>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</si>
  <si>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</si>
  <si>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</si>
  <si>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</si>
  <si>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</si>
  <si>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</si>
  <si>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</si>
  <si>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</si>
  <si>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</si>
  <si>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</si>
  <si>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</si>
  <si>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</si>
  <si>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</si>
  <si>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</si>
  <si>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</si>
  <si>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</si>
  <si>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</si>
  <si>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</si>
  <si>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</si>
  <si>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</si>
  <si>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</si>
  <si>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</si>
  <si>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</si>
  <si>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</si>
  <si>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</si>
  <si>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</si>
  <si>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</si>
  <si>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</si>
  <si>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</si>
  <si>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</si>
  <si>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</si>
  <si>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</si>
  <si>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</si>
  <si>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</si>
  <si>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</si>
  <si>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</si>
  <si>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</si>
  <si>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</si>
  <si>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</si>
  <si>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</si>
  <si>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</si>
  <si>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</si>
  <si>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</si>
  <si>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</si>
  <si>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</si>
  <si>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</si>
  <si>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</si>
  <si>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</si>
  <si>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</si>
  <si>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</si>
  <si>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</si>
  <si>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</si>
  <si>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</si>
  <si>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</si>
  <si>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</si>
  <si>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</si>
  <si>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</si>
  <si>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</si>
  <si>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</si>
  <si>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</si>
  <si>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</si>
  <si>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</si>
  <si>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</si>
  <si>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</si>
  <si>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</si>
  <si>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</si>
  <si>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</si>
  <si>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</si>
  <si>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</si>
  <si>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</si>
  <si>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</si>
  <si>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</si>
  <si>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</si>
  <si>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</si>
  <si>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</si>
  <si>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</si>
  <si>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</si>
  <si>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</si>
  <si>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</si>
  <si>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</si>
  <si>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</si>
  <si>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</si>
  <si>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</si>
  <si>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</si>
  <si>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</si>
  <si>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</si>
  <si>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</si>
  <si>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</si>
  <si>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</si>
  <si>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</si>
  <si>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</si>
  <si>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</si>
  <si>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</si>
  <si>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</si>
  <si>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</si>
  <si>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</si>
  <si>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</si>
  <si>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</si>
  <si>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</si>
  <si>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</si>
  <si>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</si>
  <si>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</si>
  <si>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</si>
  <si>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</si>
  <si>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</si>
  <si>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</si>
  <si>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</si>
  <si>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</si>
  <si>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</si>
  <si>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</si>
  <si>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</si>
  <si>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</si>
  <si>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</si>
  <si>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</si>
  <si>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</si>
  <si>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</si>
  <si>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</si>
  <si>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</si>
  <si>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</si>
  <si>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</si>
  <si>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</si>
  <si>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</si>
  <si>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</si>
  <si>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</si>
  <si>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</si>
  <si>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</si>
  <si>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</si>
  <si>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</si>
  <si>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</si>
  <si>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</si>
  <si>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</si>
  <si>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</si>
  <si>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</si>
  <si>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</si>
  <si>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</si>
  <si>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</si>
  <si>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</si>
  <si>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</si>
  <si>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</si>
  <si>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</si>
  <si>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</si>
  <si>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</si>
  <si>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</si>
  <si>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</si>
  <si>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</si>
  <si>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</si>
  <si>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</si>
  <si>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</si>
  <si>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</si>
  <si>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</si>
  <si>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</si>
  <si>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</si>
  <si>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</si>
  <si>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</si>
  <si>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</si>
  <si>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</si>
  <si>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</si>
  <si>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</si>
  <si>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</si>
  <si>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</si>
  <si>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</si>
  <si>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</si>
  <si>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</si>
  <si>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</si>
  <si>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</si>
  <si>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</si>
  <si>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</si>
  <si>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</si>
  <si>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</si>
  <si>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</si>
  <si>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</si>
  <si>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</si>
  <si>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</si>
  <si>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</si>
  <si>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</si>
  <si>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</si>
  <si>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</si>
  <si>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</si>
  <si>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</si>
  <si>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</si>
  <si>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</si>
  <si>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</si>
  <si>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</si>
  <si>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</si>
  <si>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</si>
  <si>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</si>
  <si>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</si>
  <si>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</si>
  <si>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</si>
  <si>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</si>
  <si>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</si>
  <si>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</si>
  <si>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</si>
  <si>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</si>
  <si>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</si>
  <si>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</si>
  <si>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</si>
  <si>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</si>
  <si>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</si>
  <si>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</si>
  <si>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</si>
  <si>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</si>
  <si>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</si>
  <si>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</si>
  <si>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</si>
  <si>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</si>
  <si>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</si>
  <si>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</si>
  <si>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</si>
  <si>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</si>
  <si>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</si>
  <si>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</si>
  <si>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</si>
  <si>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</si>
  <si>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</si>
  <si>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</si>
  <si>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</si>
  <si>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</si>
  <si>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</si>
  <si>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</si>
  <si>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</si>
  <si>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</si>
  <si>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</si>
  <si>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</si>
  <si>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</si>
  <si>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</si>
  <si>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</si>
  <si>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</si>
  <si>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</si>
  <si>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</si>
  <si>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</si>
  <si>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</si>
  <si>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</si>
  <si>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</si>
  <si>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</si>
  <si>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</si>
  <si>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</si>
  <si>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</si>
  <si>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</si>
  <si>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</si>
  <si>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</si>
  <si>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</si>
  <si>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</si>
  <si>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</si>
  <si>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</si>
  <si>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</si>
  <si>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</si>
  <si>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</si>
  <si>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</si>
  <si>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</si>
  <si>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</si>
  <si>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</si>
  <si>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</si>
  <si>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</si>
  <si>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</si>
  <si>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</si>
  <si>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</si>
  <si>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</si>
  <si>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</si>
  <si>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</si>
  <si>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</si>
  <si>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</si>
  <si>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</si>
  <si>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</si>
  <si>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</si>
  <si>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</si>
  <si>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</si>
  <si>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</si>
  <si>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</si>
  <si>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</si>
  <si>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</si>
  <si>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</si>
  <si>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</si>
  <si>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</si>
  <si>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</si>
  <si>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</si>
  <si>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</si>
  <si>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</si>
  <si>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</si>
  <si>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</si>
  <si>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</si>
  <si>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</si>
  <si>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</si>
  <si>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</si>
  <si>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</si>
  <si>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</si>
  <si>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</si>
  <si>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</si>
  <si>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</si>
  <si>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</si>
  <si>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</si>
  <si>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</si>
  <si>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</si>
  <si>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</si>
  <si>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</si>
  <si>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</si>
  <si>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</si>
  <si>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</si>
  <si>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</si>
  <si>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</si>
  <si>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</si>
  <si>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</si>
  <si>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</si>
  <si>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</si>
  <si>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</si>
  <si>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</si>
  <si>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</si>
  <si>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</si>
  <si>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</si>
  <si>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</si>
  <si>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</si>
  <si>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</si>
  <si>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</si>
  <si>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</si>
  <si>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</si>
  <si>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</si>
  <si>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</si>
  <si>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</si>
  <si>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</si>
  <si>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</si>
  <si>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</si>
  <si>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</si>
  <si>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</si>
  <si>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</si>
  <si>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</si>
  <si>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</si>
  <si>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</si>
  <si>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</si>
  <si>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</si>
  <si>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</si>
  <si>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</si>
  <si>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</si>
  <si>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</si>
  <si>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</si>
  <si>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</si>
  <si>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</si>
  <si>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</si>
  <si>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</si>
  <si>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</si>
  <si>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</si>
  <si>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</si>
  <si>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</si>
  <si>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</si>
  <si>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</si>
  <si>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</si>
  <si>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</si>
  <si>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</si>
  <si>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</si>
  <si>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</si>
  <si>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</si>
  <si>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</si>
  <si>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</si>
  <si>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</si>
  <si>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</si>
  <si>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</si>
  <si>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</si>
  <si>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</si>
  <si>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</si>
  <si>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</si>
  <si>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</si>
  <si>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</si>
  <si>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</si>
  <si>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</si>
  <si>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</si>
  <si>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</si>
  <si>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</si>
  <si>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</si>
  <si>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</si>
  <si>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</si>
  <si>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</si>
  <si>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</si>
  <si>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</si>
  <si>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</si>
  <si>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</si>
  <si>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</si>
  <si>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</si>
  <si>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</si>
  <si>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</si>
  <si>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</si>
  <si>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</si>
  <si>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</si>
  <si>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</si>
  <si>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</si>
  <si>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</si>
  <si>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</si>
  <si>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</si>
  <si>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</si>
  <si>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</si>
  <si>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</si>
  <si>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</si>
  <si>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</si>
  <si>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</si>
  <si>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</si>
  <si>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</si>
  <si>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</si>
  <si>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</si>
  <si>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</si>
  <si>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</si>
  <si>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</si>
  <si>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</si>
  <si>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</si>
  <si>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</si>
  <si>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</si>
  <si>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</si>
  <si>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</si>
  <si>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</si>
  <si>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</si>
  <si>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</si>
  <si>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</si>
  <si>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</si>
  <si>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</si>
  <si>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</si>
  <si>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</si>
  <si>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</si>
  <si>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</si>
  <si>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</si>
  <si>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</si>
  <si>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</si>
  <si>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</si>
  <si>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</si>
  <si>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</si>
  <si>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</si>
  <si>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</si>
  <si>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</si>
  <si>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</si>
  <si>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</si>
  <si>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</si>
  <si>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</si>
  <si>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</si>
  <si>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</si>
  <si>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</si>
  <si>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</si>
  <si>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</si>
  <si>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</si>
  <si>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</si>
  <si>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</si>
  <si>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</si>
  <si>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</si>
  <si>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</si>
  <si>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</si>
  <si>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</si>
  <si>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</si>
  <si>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</si>
  <si>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</si>
  <si>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</si>
  <si>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</si>
  <si>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</si>
  <si>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</si>
  <si>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</si>
  <si>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</si>
  <si>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</si>
  <si>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</si>
  <si>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</si>
  <si>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</si>
  <si>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</si>
  <si>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</si>
  <si>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</si>
  <si>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</si>
  <si>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</si>
  <si>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</si>
  <si>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</si>
  <si>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</si>
  <si>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</si>
  <si>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</si>
  <si>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</si>
  <si>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</si>
  <si>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</si>
  <si>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</si>
  <si>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</si>
  <si>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</si>
  <si>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</si>
  <si>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</si>
  <si>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</si>
  <si>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</si>
  <si>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</si>
  <si>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</si>
  <si>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</si>
  <si>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</si>
  <si>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</si>
  <si>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</si>
  <si>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</si>
  <si>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</si>
  <si>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</si>
  <si>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</si>
  <si>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</si>
  <si>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</si>
  <si>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</si>
  <si>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</si>
  <si>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</si>
  <si>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</si>
  <si>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</si>
  <si>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</si>
  <si>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</si>
  <si>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</si>
  <si>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</si>
  <si>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</si>
  <si>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</si>
  <si>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</si>
  <si>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</si>
  <si>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</si>
  <si>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</si>
  <si>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</si>
  <si>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</si>
  <si>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</si>
  <si>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</si>
  <si>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</si>
  <si>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</si>
  <si>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</si>
  <si>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</si>
  <si>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</si>
  <si>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</si>
  <si>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</si>
  <si>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</si>
  <si>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</si>
  <si>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</si>
  <si>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</si>
  <si>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</si>
  <si>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</si>
  <si>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</si>
  <si>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</si>
  <si>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</si>
  <si>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</si>
  <si>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</si>
  <si>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</si>
  <si>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</si>
  <si>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</si>
  <si>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</si>
  <si>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</si>
  <si>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</si>
  <si>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</si>
  <si>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</si>
  <si>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</si>
  <si>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</si>
  <si>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</si>
  <si>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</si>
  <si>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</si>
  <si>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</si>
  <si>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</si>
  <si>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</si>
  <si>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</si>
  <si>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</si>
  <si>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</si>
  <si>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</si>
  <si>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</si>
  <si>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</si>
  <si>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</si>
  <si>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</si>
  <si>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</si>
  <si>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</si>
  <si>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</si>
  <si>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</si>
  <si>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</si>
  <si>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</si>
  <si>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</si>
  <si>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</si>
  <si>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</si>
  <si>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</si>
  <si>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</si>
  <si>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</si>
  <si>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</si>
  <si>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</si>
  <si>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</si>
  <si>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</si>
  <si>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</si>
  <si>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</si>
  <si>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</si>
  <si>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</si>
  <si>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</si>
  <si>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</si>
  <si>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</si>
  <si>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</si>
  <si>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</si>
  <si>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</si>
  <si>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</si>
  <si>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</si>
  <si>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</si>
  <si>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</si>
  <si>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</si>
  <si>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</si>
  <si>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</si>
  <si>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</si>
  <si>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</si>
  <si>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</si>
  <si>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</si>
  <si>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</si>
  <si>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</si>
  <si>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</si>
  <si>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</si>
  <si>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</si>
  <si>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</si>
  <si>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</si>
  <si>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</si>
  <si>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</si>
  <si>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</si>
  <si>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</si>
  <si>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</si>
  <si>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</si>
  <si>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</si>
  <si>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</si>
  <si>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</si>
  <si>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</si>
  <si>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</si>
  <si>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</si>
  <si>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</si>
  <si>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</si>
  <si>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</si>
  <si>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</si>
  <si>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</si>
  <si>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</si>
  <si>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</si>
  <si>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</si>
  <si>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</si>
  <si>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</si>
  <si>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</si>
  <si>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</si>
  <si>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</si>
  <si>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</si>
  <si>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</si>
  <si>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</si>
  <si>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</si>
  <si>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</si>
  <si>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</si>
  <si>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</si>
  <si>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</si>
  <si>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</si>
  <si>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</si>
  <si>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</si>
  <si>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</si>
  <si>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</si>
  <si>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</si>
  <si>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</si>
  <si>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</si>
  <si>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</si>
  <si>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</si>
  <si>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</si>
  <si>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</si>
  <si>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</si>
  <si>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</si>
  <si>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</si>
  <si>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</si>
  <si>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</si>
  <si>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</si>
  <si>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</si>
  <si>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</si>
  <si>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</si>
  <si>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</si>
  <si>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</si>
  <si>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</si>
  <si>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</si>
  <si>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</si>
  <si>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</si>
  <si>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</si>
  <si>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</si>
  <si>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</si>
  <si>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</si>
  <si>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</si>
  <si>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</si>
  <si>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</si>
  <si>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</si>
  <si>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</si>
  <si>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</si>
  <si>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</si>
  <si>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</si>
  <si>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</si>
  <si>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</si>
  <si>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</si>
  <si>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</si>
  <si>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</si>
  <si>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</si>
  <si>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</si>
  <si>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</si>
  <si>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</si>
  <si>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</si>
  <si>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</si>
  <si>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</si>
  <si>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</si>
  <si>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</si>
  <si>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</si>
  <si>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</si>
  <si>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</si>
  <si>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</si>
  <si>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</si>
  <si>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</si>
  <si>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</si>
  <si>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</si>
  <si>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</si>
  <si>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</si>
  <si>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</si>
  <si>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</si>
  <si>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</si>
  <si>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</si>
  <si>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</si>
  <si>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</si>
  <si>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</si>
  <si>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</si>
  <si>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</si>
  <si>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</si>
  <si>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</si>
  <si>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</si>
  <si>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</si>
  <si>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</si>
  <si>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</si>
  <si>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</si>
  <si>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</si>
  <si>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</si>
  <si>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</si>
  <si>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</si>
  <si>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</si>
  <si>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</si>
  <si>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</si>
  <si>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</si>
  <si>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</si>
  <si>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</si>
  <si>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</si>
  <si>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</si>
  <si>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</si>
  <si>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</si>
  <si>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</si>
  <si>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</si>
  <si>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</si>
  <si>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</si>
  <si>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</si>
  <si>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</si>
  <si>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</si>
  <si>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</si>
  <si>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</si>
  <si>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</si>
  <si>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</si>
  <si>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</si>
  <si>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</si>
  <si>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</si>
  <si>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</si>
  <si>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</si>
  <si>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</si>
  <si>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</si>
  <si>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</si>
  <si>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</si>
  <si>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</si>
  <si>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</si>
  <si>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</si>
  <si>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</si>
  <si>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</si>
  <si>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</si>
  <si>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</si>
  <si>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</si>
  <si>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</si>
  <si>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</si>
  <si>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</si>
  <si>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</si>
  <si>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</si>
  <si>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</si>
  <si>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</si>
  <si>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</si>
  <si>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</si>
  <si>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</si>
  <si>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</si>
  <si>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</si>
  <si>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</si>
  <si>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</si>
  <si>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</si>
  <si>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</si>
  <si>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</si>
  <si>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</si>
  <si>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</si>
  <si>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</si>
  <si>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</si>
  <si>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</si>
  <si>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</si>
  <si>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</si>
  <si>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</si>
  <si>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</si>
  <si>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</si>
  <si>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</si>
  <si>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</si>
  <si>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</si>
  <si>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</si>
  <si>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</si>
  <si>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</si>
  <si>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</si>
  <si>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</si>
  <si>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</si>
  <si>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</si>
  <si>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</si>
  <si>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</si>
  <si>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</si>
  <si>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</si>
  <si>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</si>
  <si>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</si>
  <si>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</si>
  <si>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</si>
  <si>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</si>
  <si>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</si>
  <si>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</si>
  <si>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</si>
  <si>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</si>
  <si>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</si>
  <si>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</si>
  <si>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</si>
  <si>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</si>
  <si>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</si>
  <si>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</si>
  <si>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</si>
  <si>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</si>
  <si>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</si>
  <si>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</si>
  <si>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</si>
  <si>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</si>
  <si>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</si>
  <si>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</si>
  <si>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</si>
  <si>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</si>
  <si>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</si>
  <si>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</si>
  <si>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</si>
  <si>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</si>
  <si>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</si>
  <si>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</si>
  <si>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</si>
  <si>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</si>
  <si>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</si>
  <si>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</si>
  <si>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</si>
  <si>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</si>
  <si>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</si>
  <si>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</si>
  <si>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</si>
  <si>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</si>
  <si>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</si>
  <si>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</si>
  <si>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</si>
  <si>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</si>
  <si>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</si>
  <si>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</si>
  <si>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</si>
  <si>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</si>
  <si>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</si>
  <si>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</si>
  <si>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</si>
  <si>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</si>
  <si>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</si>
  <si>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</si>
  <si>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</si>
  <si>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</si>
  <si>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</si>
  <si>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</si>
  <si>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</si>
  <si>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</si>
  <si>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</si>
  <si>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</si>
  <si>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</si>
  <si>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</si>
  <si>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</si>
  <si>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</si>
  <si>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</si>
  <si>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</si>
  <si>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</si>
  <si>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</si>
  <si>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</si>
  <si>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</si>
  <si>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</si>
  <si>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</si>
  <si>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</si>
  <si>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</si>
  <si>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</si>
  <si>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</si>
  <si>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</si>
  <si>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</si>
  <si>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</si>
  <si>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</si>
  <si>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</si>
  <si>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</si>
  <si>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</si>
  <si>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</si>
  <si>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</si>
  <si>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</si>
  <si>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</si>
  <si>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</si>
  <si>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</si>
  <si>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</si>
  <si>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</si>
  <si>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</si>
  <si>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</si>
  <si>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</si>
  <si>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</si>
  <si>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</si>
  <si>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</si>
  <si>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</si>
  <si>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</si>
  <si>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</si>
  <si>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</si>
  <si>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</si>
  <si>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</si>
  <si>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</si>
  <si>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</si>
  <si>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</si>
  <si>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</si>
  <si>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</si>
  <si>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</si>
  <si>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</si>
  <si>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</si>
  <si>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</si>
  <si>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</si>
  <si>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</si>
  <si>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</si>
  <si>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</si>
  <si>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</si>
  <si>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</si>
  <si>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</si>
  <si>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</si>
  <si>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</si>
  <si>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</si>
  <si>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</si>
  <si>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</si>
  <si>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</si>
  <si>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</si>
  <si>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</si>
  <si>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</si>
  <si>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</si>
  <si>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</si>
  <si>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</si>
  <si>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</si>
  <si>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</si>
  <si>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</si>
  <si>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</si>
  <si>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</si>
  <si>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</si>
  <si>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</si>
  <si>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</si>
  <si>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</si>
  <si>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</si>
  <si>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</si>
  <si>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</si>
  <si>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</si>
  <si>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</si>
  <si>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</si>
  <si>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</si>
  <si>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</si>
  <si>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</si>
  <si>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</si>
  <si>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</si>
  <si>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</si>
  <si>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</si>
  <si>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</si>
  <si>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</si>
  <si>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</si>
  <si>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</si>
  <si>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</si>
  <si>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</si>
  <si>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</si>
  <si>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</si>
  <si>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</si>
  <si>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</si>
  <si>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</si>
  <si>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</si>
  <si>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</si>
  <si>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</si>
  <si>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</si>
  <si>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</si>
  <si>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</si>
  <si>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</si>
  <si>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</si>
  <si>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</si>
  <si>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</si>
  <si>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</si>
  <si>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</si>
  <si>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</si>
  <si>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</si>
  <si>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</si>
  <si>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</si>
  <si>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</si>
  <si>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</si>
  <si>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</si>
  <si>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</si>
  <si>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</si>
  <si>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</si>
  <si>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</si>
  <si>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</si>
  <si>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</si>
  <si>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</si>
  <si>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</si>
  <si>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</si>
  <si>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</si>
  <si>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</si>
  <si>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</si>
  <si>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</si>
  <si>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</si>
  <si>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</si>
  <si>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</si>
  <si>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</si>
  <si>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</si>
  <si>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</si>
  <si>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</si>
  <si>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</si>
  <si>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</si>
  <si>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</si>
  <si>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</si>
  <si>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</si>
  <si>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</si>
  <si>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</si>
  <si>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</si>
  <si>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</si>
  <si>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</si>
  <si>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</si>
  <si>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</si>
  <si>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</si>
  <si>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</si>
  <si>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</si>
  <si>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</si>
  <si>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</si>
  <si>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</si>
  <si>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</si>
  <si>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</si>
  <si>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</si>
  <si>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</si>
  <si>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</si>
  <si>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</si>
  <si>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</si>
  <si>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</si>
  <si>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</si>
  <si>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</si>
  <si>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</si>
  <si>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</si>
  <si>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</si>
  <si>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</si>
  <si>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</si>
  <si>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</si>
  <si>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</si>
  <si>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</si>
  <si>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</si>
  <si>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</si>
  <si>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</si>
  <si>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</si>
  <si>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</si>
  <si>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</si>
  <si>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</si>
  <si>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</si>
  <si>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</si>
  <si>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</si>
  <si>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</si>
  <si>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</si>
  <si>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</si>
  <si>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</si>
  <si>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</si>
  <si>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</si>
  <si>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</si>
  <si>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</si>
  <si>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</si>
  <si>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</si>
  <si>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</si>
  <si>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</si>
  <si>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</si>
  <si>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</si>
  <si>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</si>
  <si>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</si>
  <si>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</si>
  <si>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</si>
  <si>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</si>
  <si>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</si>
  <si>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</si>
  <si>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</si>
  <si>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</si>
  <si>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</si>
  <si>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</si>
  <si>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</si>
  <si>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</si>
  <si>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</si>
  <si>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</si>
  <si>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</si>
  <si>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</si>
  <si>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</si>
  <si>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</si>
  <si>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</si>
  <si>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</si>
  <si>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</si>
  <si>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</si>
  <si>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</si>
  <si>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</si>
  <si>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</si>
  <si>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</si>
  <si>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</si>
  <si>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</si>
  <si>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</si>
  <si>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</si>
  <si>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</si>
  <si>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</si>
  <si>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</si>
  <si>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</si>
  <si>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</si>
  <si>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</si>
  <si>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</si>
  <si>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</si>
  <si>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</si>
  <si>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</si>
  <si>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</si>
  <si>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</si>
  <si>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</si>
  <si>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</si>
  <si>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</si>
  <si>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</si>
  <si>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</si>
  <si>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</si>
  <si>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</si>
  <si>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</si>
  <si>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</si>
  <si>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</si>
  <si>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</si>
  <si>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</si>
  <si>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</si>
  <si>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</si>
  <si>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</si>
  <si>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</si>
  <si>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</si>
  <si>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</si>
  <si>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</si>
  <si>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</si>
  <si>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</si>
  <si>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</si>
  <si>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</si>
  <si>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</si>
  <si>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</si>
  <si>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</si>
  <si>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</si>
  <si>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</si>
  <si>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</si>
  <si>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</si>
  <si>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</si>
  <si>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</si>
  <si>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</si>
  <si>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</si>
  <si>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</si>
  <si>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</si>
  <si>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</si>
  <si>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</si>
  <si>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</si>
  <si>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</si>
  <si>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</si>
  <si>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</si>
  <si>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</si>
  <si>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</si>
  <si>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</si>
  <si>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</si>
  <si>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</si>
  <si>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</si>
  <si>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</si>
  <si>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</si>
  <si>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</si>
  <si>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</si>
  <si>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</si>
  <si>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</si>
  <si>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</si>
  <si>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</si>
  <si>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</si>
  <si>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</si>
  <si>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</si>
  <si>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</si>
  <si>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</si>
  <si>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</si>
  <si>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</si>
  <si>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</si>
  <si>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</si>
  <si>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</si>
  <si>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</si>
  <si>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</si>
  <si>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</si>
  <si>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</si>
  <si>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</si>
  <si>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</si>
  <si>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</si>
  <si>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</si>
  <si>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</si>
  <si>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</si>
  <si>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</si>
  <si>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</si>
  <si>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</si>
  <si>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</si>
  <si>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</si>
  <si>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</si>
  <si>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</si>
  <si>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</si>
  <si>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</si>
  <si>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</si>
  <si>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</si>
  <si>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</si>
  <si>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</si>
  <si>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</si>
  <si>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</si>
  <si>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</si>
  <si>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</si>
  <si>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</si>
  <si>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</si>
  <si>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</si>
  <si>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</si>
  <si>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</si>
  <si>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</si>
  <si>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</si>
  <si>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</si>
  <si>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</si>
  <si>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</si>
  <si>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</si>
  <si>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</si>
  <si>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</si>
  <si>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</si>
  <si>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</si>
  <si>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</si>
  <si>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</si>
  <si>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</si>
  <si>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</si>
  <si>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</si>
  <si>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</si>
  <si>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</si>
  <si>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</si>
  <si>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</si>
  <si>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</si>
  <si>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</si>
  <si>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</si>
  <si>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</si>
  <si>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</si>
  <si>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</si>
  <si>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</si>
  <si>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</si>
  <si>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</si>
  <si>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</si>
  <si>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</si>
  <si>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</si>
  <si>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</si>
  <si>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</si>
  <si>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</si>
  <si>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</si>
  <si>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</si>
  <si>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</si>
  <si>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</si>
  <si>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</si>
  <si>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</si>
  <si>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</si>
  <si>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</si>
  <si>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</si>
  <si>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</si>
  <si>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</si>
  <si>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</si>
  <si>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</si>
  <si>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</si>
  <si>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</si>
  <si>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</si>
  <si>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</si>
  <si>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</si>
  <si>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</si>
  <si>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</si>
  <si>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</si>
  <si>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</si>
  <si>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</si>
  <si>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</si>
  <si>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</si>
  <si>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</si>
  <si>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</si>
  <si>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</si>
  <si>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</si>
  <si>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</si>
  <si>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</si>
  <si>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</si>
  <si>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</si>
  <si>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</si>
  <si>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</si>
  <si>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</si>
  <si>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</si>
  <si>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</si>
  <si>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</si>
  <si>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</si>
  <si>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</si>
  <si>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</si>
  <si>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</si>
  <si>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</si>
  <si>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</si>
  <si>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</si>
  <si>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</si>
  <si>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</si>
  <si>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</si>
  <si>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</si>
  <si>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</si>
  <si>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</si>
  <si>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</si>
  <si>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</si>
  <si>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</si>
  <si>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</si>
  <si>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</si>
  <si>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</si>
  <si>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</si>
  <si>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</si>
  <si>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</si>
  <si>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</si>
  <si>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</si>
  <si>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</si>
  <si>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</si>
  <si>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</si>
  <si>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</si>
  <si>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</si>
  <si>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</si>
  <si>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</si>
  <si>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</si>
  <si>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</si>
  <si>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</si>
  <si>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</si>
  <si>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</si>
  <si>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</si>
  <si>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</si>
  <si>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</si>
  <si>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</si>
  <si>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</si>
  <si>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</si>
  <si>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</si>
  <si>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</si>
  <si>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</si>
  <si>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</si>
  <si>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</si>
  <si>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</si>
  <si>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</si>
  <si>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</si>
  <si>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</si>
  <si>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</si>
  <si>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</si>
  <si>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</si>
  <si>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</si>
  <si>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</si>
  <si>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</si>
  <si>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</si>
  <si>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</si>
  <si>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</si>
  <si>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</si>
  <si>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</si>
  <si>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</si>
  <si>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</si>
  <si>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</si>
  <si>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</si>
  <si>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</si>
  <si>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</si>
  <si>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</si>
  <si>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</si>
  <si>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</si>
  <si>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</si>
  <si>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</si>
  <si>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</si>
  <si>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</si>
  <si>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</si>
  <si>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</si>
  <si>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</si>
  <si>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</si>
  <si>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</si>
  <si>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</si>
  <si>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</si>
  <si>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</si>
  <si>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</si>
  <si>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</si>
  <si>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</si>
  <si>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</si>
  <si>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</si>
  <si>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</si>
  <si>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</si>
  <si>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</si>
  <si>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</si>
  <si>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</si>
  <si>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</si>
  <si>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</si>
  <si>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</si>
  <si>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</si>
  <si>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</si>
  <si>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</si>
  <si>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</si>
  <si>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</si>
  <si>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</si>
  <si>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</si>
  <si>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</si>
  <si>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</si>
  <si>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</si>
  <si>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</si>
  <si>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</si>
  <si>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</si>
  <si>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</si>
  <si>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</si>
  <si>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</si>
  <si>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</si>
  <si>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</si>
  <si>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</si>
  <si>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</si>
  <si>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</si>
  <si>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</si>
  <si>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</si>
  <si>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</si>
  <si>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</si>
  <si>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</si>
  <si>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</si>
  <si>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</si>
  <si>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</si>
  <si>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</si>
  <si>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</si>
  <si>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</si>
  <si>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</si>
  <si>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</si>
  <si>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</si>
  <si>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</si>
  <si>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</si>
  <si>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</si>
  <si>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</si>
  <si>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</si>
  <si>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</si>
  <si>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</si>
  <si>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</si>
  <si>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</si>
  <si>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</si>
  <si>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</si>
  <si>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</si>
  <si>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</si>
  <si>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</si>
  <si>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</si>
  <si>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</si>
  <si>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</si>
  <si>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</si>
  <si>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</si>
  <si>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</si>
  <si>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</si>
  <si>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</si>
  <si>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</si>
  <si>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</si>
  <si>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</si>
  <si>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</si>
  <si>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</si>
  <si>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</si>
  <si>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</si>
  <si>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</si>
  <si>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</si>
  <si>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</si>
  <si>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</si>
  <si>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</si>
  <si>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</si>
  <si>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</si>
  <si>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</si>
  <si>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</si>
  <si>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</si>
  <si>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</si>
  <si>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</si>
  <si>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</si>
  <si>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</si>
  <si>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</si>
  <si>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</si>
  <si>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</si>
  <si>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</si>
  <si>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</si>
  <si>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</si>
  <si>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</si>
  <si>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</si>
  <si>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</si>
  <si>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</si>
  <si>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</si>
  <si>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</si>
  <si>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</si>
  <si>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</si>
  <si>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</si>
  <si>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</si>
  <si>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</si>
  <si>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</si>
  <si>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</si>
  <si>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</si>
  <si>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</si>
  <si>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</si>
  <si>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</si>
  <si>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</si>
  <si>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</si>
  <si>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</si>
  <si>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</si>
  <si>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</si>
  <si>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</si>
  <si>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</si>
  <si>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</si>
  <si>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</si>
  <si>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</si>
  <si>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</si>
  <si>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</si>
  <si>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</si>
  <si>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</si>
  <si>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</si>
  <si>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</si>
  <si>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</si>
  <si>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</si>
  <si>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</si>
  <si>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</si>
  <si>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</si>
  <si>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</si>
  <si>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</si>
  <si>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</si>
  <si>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</si>
  <si>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</si>
  <si>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</si>
  <si>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</si>
  <si>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</si>
  <si>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</si>
  <si>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</si>
  <si>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</si>
  <si>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</si>
  <si>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</si>
  <si>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</si>
  <si>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</si>
  <si>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</si>
  <si>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</si>
  <si>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</si>
  <si>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</si>
  <si>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</si>
  <si>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</si>
  <si>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</si>
  <si>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</si>
  <si>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</si>
  <si>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</si>
  <si>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</si>
  <si>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</si>
  <si>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</si>
  <si>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</si>
  <si>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</si>
  <si>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</si>
  <si>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</si>
  <si>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</si>
  <si>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</si>
  <si>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</si>
  <si>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</si>
  <si>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</si>
  <si>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</si>
  <si>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</si>
  <si>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</si>
  <si>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</si>
  <si>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</si>
  <si>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</si>
  <si>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</si>
  <si>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</si>
  <si>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</si>
  <si>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</si>
  <si>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</si>
  <si>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</si>
  <si>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</si>
  <si>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</si>
  <si>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</si>
  <si>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</si>
  <si>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</si>
  <si>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</si>
  <si>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</si>
  <si>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</si>
  <si>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</si>
  <si>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</si>
  <si>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</si>
  <si>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</si>
  <si>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</si>
  <si>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</si>
  <si>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</si>
  <si>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</si>
  <si>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</si>
  <si>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</si>
  <si>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</si>
  <si>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</si>
  <si>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</si>
  <si>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</si>
  <si>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</si>
  <si>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</si>
  <si>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</si>
  <si>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</si>
  <si>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</si>
  <si>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</si>
  <si>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</si>
  <si>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</si>
  <si>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</si>
  <si>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</si>
  <si>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</si>
  <si>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</si>
  <si>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</si>
  <si>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</si>
  <si>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</si>
  <si>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</si>
  <si>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</si>
  <si>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</si>
  <si>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</si>
  <si>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</si>
  <si>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</si>
  <si>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</si>
  <si>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</si>
  <si>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</si>
  <si>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</si>
  <si>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</si>
  <si>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</si>
  <si>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</si>
  <si>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</si>
  <si>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</si>
  <si>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</si>
  <si>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</si>
  <si>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</si>
  <si>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</si>
  <si>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</si>
  <si>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</si>
  <si>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</si>
  <si>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</si>
  <si>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</si>
  <si>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</si>
  <si>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</si>
  <si>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</si>
  <si>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</si>
  <si>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</si>
  <si>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</si>
  <si>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</si>
  <si>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</si>
  <si>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</si>
  <si>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</si>
  <si>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</si>
  <si>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</si>
  <si>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</si>
  <si>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</si>
  <si>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</si>
  <si>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</si>
  <si>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</si>
  <si>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</si>
  <si>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</si>
  <si>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</si>
  <si>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</si>
  <si>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</si>
  <si>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</si>
  <si>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</si>
  <si>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</si>
  <si>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</si>
  <si>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</si>
  <si>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</si>
  <si>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</si>
  <si>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</si>
  <si>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</si>
  <si>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</si>
  <si>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</si>
  <si>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</si>
  <si>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</si>
  <si>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</si>
  <si>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</si>
  <si>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</si>
  <si>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</si>
  <si>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</si>
  <si>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</si>
  <si>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</si>
  <si>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</si>
  <si>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</si>
  <si>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</si>
  <si>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</si>
  <si>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</si>
  <si>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</si>
  <si>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</si>
  <si>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</si>
  <si>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</si>
  <si>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</si>
  <si>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</si>
  <si>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</si>
  <si>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</si>
  <si>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</si>
  <si>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</si>
  <si>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</si>
  <si>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</si>
  <si>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</si>
  <si>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</si>
  <si>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</si>
  <si>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</si>
  <si>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</si>
  <si>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</si>
  <si>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</si>
  <si>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</si>
  <si>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</si>
  <si>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</si>
  <si>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</si>
  <si>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</si>
  <si>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</si>
  <si>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</si>
  <si>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</si>
  <si>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</si>
  <si>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</si>
  <si>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</si>
  <si>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</si>
  <si>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</si>
  <si>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</si>
  <si>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</si>
  <si>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</si>
  <si>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</si>
  <si>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</si>
  <si>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</si>
  <si>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</si>
  <si>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</si>
  <si>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</si>
  <si>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</si>
  <si>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</si>
  <si>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</si>
  <si>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</si>
  <si>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</si>
  <si>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</si>
  <si>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</si>
  <si>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</si>
  <si>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</si>
  <si>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</si>
  <si>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</si>
  <si>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</si>
  <si>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</si>
  <si>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</si>
  <si>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</si>
  <si>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</si>
  <si>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</si>
  <si>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</si>
  <si>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</si>
  <si>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</si>
  <si>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</si>
  <si>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</si>
  <si>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</si>
  <si>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</si>
  <si>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</si>
  <si>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</si>
  <si>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</si>
  <si>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</si>
  <si>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</si>
  <si>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</si>
  <si>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</si>
  <si>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</si>
  <si>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</si>
  <si>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</si>
  <si>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</si>
  <si>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</si>
  <si>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</si>
  <si>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</si>
  <si>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</si>
  <si>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</si>
  <si>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</si>
  <si>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</si>
  <si>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</si>
  <si>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</si>
  <si>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</si>
  <si>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</si>
  <si>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</si>
  <si>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</si>
  <si>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</si>
  <si>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</si>
  <si>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</si>
  <si>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</si>
  <si>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</si>
  <si>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</si>
  <si>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</si>
  <si>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</si>
  <si>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</si>
  <si>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</si>
  <si>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</si>
  <si>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</si>
  <si>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</si>
  <si>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</si>
  <si>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</si>
  <si>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</si>
  <si>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</si>
  <si>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</si>
  <si>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</si>
  <si>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</si>
  <si>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</si>
  <si>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</si>
  <si>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</si>
  <si>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</si>
  <si>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</si>
  <si>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</si>
  <si>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</si>
  <si>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</si>
  <si>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</si>
  <si>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</si>
  <si>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</si>
  <si>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</si>
  <si>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</si>
  <si>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</si>
  <si>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</si>
  <si>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</si>
  <si>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</si>
  <si>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</si>
  <si>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</si>
  <si>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</si>
  <si>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</si>
  <si>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</si>
  <si>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</si>
  <si>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</si>
  <si>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</si>
  <si>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</si>
  <si>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</si>
  <si>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</si>
  <si>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</si>
  <si>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</si>
  <si>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</si>
  <si>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</si>
  <si>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</si>
  <si>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</si>
  <si>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</si>
  <si>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</si>
  <si>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</si>
  <si>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</si>
  <si>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</si>
  <si>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</si>
  <si>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</si>
  <si>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</si>
  <si>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</si>
  <si>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</si>
  <si>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</si>
  <si>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</si>
  <si>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</si>
  <si>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</si>
  <si>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</si>
  <si>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</si>
  <si>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</si>
  <si>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</si>
  <si>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</si>
  <si>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</si>
  <si>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</si>
  <si>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</si>
  <si>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</si>
  <si>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</si>
  <si>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</si>
  <si>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</si>
  <si>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</si>
  <si>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</si>
  <si>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</si>
  <si>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</si>
  <si>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</si>
  <si>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</si>
  <si>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</si>
  <si>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</si>
  <si>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</si>
  <si>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</si>
  <si>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</si>
  <si>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</si>
  <si>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</si>
  <si>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</si>
  <si>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</si>
  <si>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</si>
  <si>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</si>
  <si>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</si>
  <si>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</si>
  <si>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</si>
  <si>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</si>
  <si>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</si>
  <si>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</si>
  <si>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</si>
  <si>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</si>
  <si>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</si>
  <si>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</si>
  <si>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</si>
  <si>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</si>
  <si>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</si>
  <si>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</si>
  <si>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</si>
  <si>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</si>
  <si>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</si>
  <si>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</si>
  <si>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</si>
  <si>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</si>
  <si>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</si>
  <si>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</si>
  <si>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</si>
  <si>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</si>
  <si>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</si>
  <si>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</si>
  <si>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</si>
  <si>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</si>
  <si>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</si>
  <si>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</si>
  <si>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</si>
  <si>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</si>
  <si>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</si>
  <si>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</si>
  <si>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</si>
  <si>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</si>
  <si>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</si>
  <si>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</si>
  <si>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</si>
  <si>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</si>
  <si>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</si>
  <si>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</si>
  <si>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</si>
  <si>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</si>
  <si>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</si>
  <si>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</si>
  <si>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</si>
  <si>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</si>
  <si>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</si>
  <si>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</si>
  <si>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</si>
  <si>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</si>
  <si>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</si>
  <si>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</si>
  <si>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</si>
  <si>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</si>
  <si>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</si>
  <si>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</si>
  <si>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</si>
  <si>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</si>
  <si>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</si>
  <si>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</si>
  <si>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</si>
  <si>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</si>
  <si>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</si>
  <si>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</si>
  <si>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</si>
  <si>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</si>
  <si>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</si>
  <si>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</si>
  <si>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</si>
  <si>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</si>
  <si>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</si>
  <si>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</si>
  <si>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</si>
  <si>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</si>
  <si>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</si>
  <si>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</si>
  <si>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</si>
  <si>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</si>
  <si>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</si>
  <si>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</si>
  <si>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</si>
  <si>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</si>
  <si>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</si>
  <si>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</si>
  <si>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</si>
  <si>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</si>
  <si>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</si>
  <si>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</si>
  <si>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</si>
  <si>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</si>
  <si>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</si>
  <si>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</si>
  <si>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</si>
  <si>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</si>
  <si>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</si>
  <si>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</si>
  <si>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</si>
  <si>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</si>
  <si>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</si>
  <si>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</si>
  <si>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</si>
  <si>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</si>
  <si>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</si>
  <si>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</si>
  <si>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</si>
  <si>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</si>
  <si>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</si>
  <si>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</si>
  <si>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</si>
  <si>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</si>
  <si>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</si>
  <si>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</si>
  <si>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</si>
  <si>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</si>
  <si>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</si>
  <si>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</si>
  <si>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</si>
  <si>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</si>
  <si>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</si>
  <si>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</si>
  <si>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</si>
  <si>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</si>
  <si>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</si>
  <si>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</si>
  <si>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</si>
  <si>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</si>
  <si>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</si>
  <si>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</si>
  <si>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</si>
  <si>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</si>
  <si>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</si>
  <si>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</si>
  <si>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</si>
  <si>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</si>
  <si>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</si>
  <si>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</si>
  <si>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</si>
  <si>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</si>
  <si>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</si>
  <si>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</si>
  <si>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</si>
  <si>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</si>
  <si>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</si>
  <si>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</si>
  <si>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</si>
  <si>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</si>
  <si>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</si>
  <si>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</si>
  <si>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</si>
  <si>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</si>
  <si>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</si>
  <si>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</si>
  <si>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</si>
  <si>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</si>
  <si>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</si>
  <si>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</si>
  <si>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</si>
  <si>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</si>
  <si>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</si>
  <si>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</si>
  <si>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</si>
  <si>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</si>
  <si>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</si>
  <si>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</si>
  <si>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</si>
  <si>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</si>
  <si>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</si>
  <si>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</si>
  <si>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</si>
  <si>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</si>
  <si>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</si>
  <si>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</si>
  <si>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</si>
  <si>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</si>
  <si>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</si>
  <si>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</si>
  <si>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</si>
  <si>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</si>
  <si>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</si>
  <si>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</si>
  <si>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</si>
  <si>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</si>
  <si>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</si>
  <si>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</si>
  <si>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</si>
  <si>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</si>
  <si>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</si>
  <si>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</si>
  <si>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</si>
  <si>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</si>
  <si>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</si>
  <si>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</si>
  <si>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</si>
  <si>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</si>
  <si>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</si>
  <si>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</si>
  <si>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</si>
  <si>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</si>
  <si>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</si>
  <si>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</si>
  <si>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</si>
  <si>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</si>
  <si>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</si>
  <si>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</si>
  <si>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</si>
  <si>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</si>
  <si>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</si>
  <si>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</si>
  <si>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</si>
  <si>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</si>
  <si>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</si>
  <si>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</si>
  <si>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</si>
  <si>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</si>
  <si>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</si>
  <si>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</si>
  <si>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</si>
  <si>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</si>
  <si>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</si>
  <si>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</si>
  <si>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</si>
  <si>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</si>
  <si>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</si>
  <si>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</si>
  <si>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</si>
  <si>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</si>
  <si>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</si>
  <si>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</si>
  <si>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</si>
  <si>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</si>
  <si>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</si>
  <si>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</si>
  <si>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</si>
  <si>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</si>
  <si>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</si>
  <si>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</si>
  <si>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</si>
  <si>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</si>
  <si>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</si>
  <si>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</si>
  <si>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</si>
  <si>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</si>
  <si>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</si>
  <si>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</si>
  <si>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</si>
  <si>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</si>
  <si>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</si>
  <si>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</si>
  <si>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</si>
  <si>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</si>
  <si>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</si>
  <si>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</si>
  <si>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</si>
  <si>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</si>
  <si>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</si>
  <si>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</si>
  <si>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</si>
  <si>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</si>
  <si>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</si>
  <si>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</si>
  <si>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</si>
  <si>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</si>
  <si>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</si>
  <si>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</si>
  <si>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</si>
  <si>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</si>
  <si>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</si>
  <si>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</si>
  <si>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</si>
  <si>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</si>
  <si>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</si>
  <si>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</si>
  <si>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</si>
  <si>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</si>
  <si>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</si>
  <si>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</si>
  <si>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</si>
  <si>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</si>
  <si>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</si>
  <si>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</si>
  <si>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</si>
  <si>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</si>
  <si>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</si>
  <si>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</si>
  <si>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</si>
  <si>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</si>
  <si>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</si>
  <si>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</si>
  <si>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</si>
  <si>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</si>
  <si>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</si>
  <si>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</si>
  <si>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</si>
  <si>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</si>
  <si>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</si>
  <si>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</si>
  <si>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</si>
  <si>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</si>
  <si>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</si>
  <si>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</si>
  <si>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</si>
  <si>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</si>
  <si>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</si>
  <si>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</si>
  <si>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</si>
  <si>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</si>
  <si>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</si>
  <si>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</si>
  <si>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</si>
  <si>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</si>
  <si>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</si>
  <si>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</si>
  <si>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</si>
  <si>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</si>
  <si>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</si>
  <si>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</si>
  <si>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</si>
  <si>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</si>
  <si>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</si>
  <si>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</si>
  <si>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</si>
  <si>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</si>
  <si>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</si>
  <si>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</si>
  <si>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</si>
  <si>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</si>
  <si>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</si>
  <si>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</si>
  <si>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</si>
  <si>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</si>
  <si>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</si>
  <si>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</si>
  <si>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</si>
  <si>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</si>
  <si>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</si>
  <si>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</si>
  <si>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</si>
  <si>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</si>
  <si>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</si>
  <si>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</si>
  <si>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</si>
  <si>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</si>
  <si>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</si>
  <si>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</si>
  <si>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</si>
  <si>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</si>
  <si>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</si>
  <si>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</si>
  <si>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</si>
  <si>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</si>
  <si>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</si>
  <si>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</si>
  <si>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</si>
  <si>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</si>
  <si>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</si>
  <si>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</si>
  <si>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</si>
  <si>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</si>
  <si>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</si>
  <si>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</si>
  <si>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</si>
  <si>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</si>
  <si>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</si>
  <si>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</si>
  <si>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</si>
  <si>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</si>
  <si>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</si>
  <si>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</si>
  <si>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</si>
  <si>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</si>
  <si>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</si>
  <si>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</si>
  <si>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</si>
  <si>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</si>
  <si>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</si>
  <si>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</si>
  <si>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</si>
  <si>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</si>
  <si>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</si>
  <si>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</si>
  <si>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</si>
  <si>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</si>
  <si>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</si>
  <si>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</si>
  <si>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</si>
  <si>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</si>
  <si>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</si>
  <si>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</si>
  <si>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</si>
  <si>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</si>
  <si>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</si>
  <si>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</si>
  <si>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</si>
  <si>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</si>
  <si>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</si>
  <si>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</si>
  <si>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</si>
  <si>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</si>
  <si>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</si>
  <si>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</si>
  <si>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</si>
  <si>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</si>
  <si>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</si>
  <si>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</si>
  <si>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</si>
  <si>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</si>
  <si>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</si>
  <si>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</si>
  <si>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</si>
  <si>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</si>
  <si>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</si>
  <si>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</si>
  <si>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</si>
  <si>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</si>
  <si>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</si>
  <si>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</si>
  <si>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</si>
  <si>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</si>
  <si>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</si>
  <si>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</si>
  <si>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</si>
  <si>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</si>
  <si>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</si>
  <si>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</si>
  <si>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</si>
  <si>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</si>
  <si>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</si>
  <si>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</si>
  <si>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</si>
  <si>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</si>
  <si>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</si>
  <si>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</si>
  <si>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</si>
  <si>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</si>
  <si>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</si>
  <si>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</si>
  <si>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</si>
  <si>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</si>
  <si>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</si>
  <si>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</si>
  <si>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</si>
  <si>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</si>
  <si>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</si>
  <si>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</si>
  <si>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</si>
  <si>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</si>
  <si>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</si>
  <si>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</si>
  <si>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</si>
  <si>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</si>
  <si>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</si>
  <si>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</si>
  <si>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</si>
  <si>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</si>
  <si>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</si>
  <si>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</si>
  <si>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</si>
  <si>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</si>
  <si>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</si>
  <si>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</si>
  <si>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</si>
  <si>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</si>
  <si>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</si>
  <si>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</si>
  <si>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</si>
  <si>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</si>
  <si>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</si>
  <si>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</si>
  <si>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</si>
  <si>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</si>
  <si>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</si>
  <si>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</si>
  <si>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</si>
  <si>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</si>
  <si>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</si>
  <si>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</si>
  <si>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</si>
  <si>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</si>
  <si>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</si>
  <si>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</si>
  <si>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</si>
  <si>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</si>
  <si>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</si>
  <si>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</si>
  <si>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</si>
  <si>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</si>
  <si>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</si>
  <si>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</si>
  <si>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</si>
  <si>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</si>
  <si>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</si>
  <si>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</si>
  <si>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</si>
  <si>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</si>
  <si>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</si>
  <si>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</si>
  <si>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</si>
  <si>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</si>
  <si>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</si>
  <si>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</si>
  <si>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</si>
  <si>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</si>
  <si>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</si>
  <si>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</si>
  <si>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</si>
  <si>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</si>
  <si>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</si>
  <si>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</si>
  <si>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</si>
  <si>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</si>
  <si>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</si>
  <si>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</si>
  <si>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</si>
  <si>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</si>
  <si>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</si>
  <si>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</si>
  <si>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</si>
  <si>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</si>
  <si>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</si>
  <si>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</si>
  <si>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</si>
  <si>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</si>
  <si>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</si>
  <si>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</si>
  <si>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</si>
  <si>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</si>
  <si>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</si>
  <si>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</si>
  <si>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</si>
  <si>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</si>
  <si>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</si>
  <si>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</si>
  <si>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</si>
  <si>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</si>
  <si>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</si>
  <si>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</si>
  <si>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</si>
  <si>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</si>
  <si>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</si>
  <si>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</si>
  <si>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</si>
  <si>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</si>
  <si>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</si>
  <si>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</si>
  <si>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</si>
  <si>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</si>
  <si>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</si>
  <si>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</si>
  <si>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</si>
  <si>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</si>
  <si>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</si>
  <si>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</si>
  <si>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</si>
  <si>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</si>
  <si>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</si>
  <si>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</si>
  <si>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</si>
  <si>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</si>
  <si>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</si>
  <si>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</si>
  <si>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</si>
  <si>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</si>
  <si>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</si>
  <si>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</si>
  <si>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</si>
  <si>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</si>
  <si>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</si>
  <si>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</si>
  <si>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</si>
  <si>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</si>
  <si>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</si>
  <si>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</si>
  <si>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</si>
  <si>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</si>
  <si>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</si>
  <si>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</si>
  <si>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</si>
  <si>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</si>
  <si>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</si>
  <si>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</si>
  <si>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</si>
  <si>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</si>
  <si>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</si>
  <si>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</si>
  <si>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</si>
  <si>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</si>
  <si>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</si>
  <si>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</si>
  <si>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</si>
  <si>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</si>
  <si>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</si>
  <si>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</si>
  <si>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</si>
  <si>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</si>
  <si>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</si>
  <si>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</si>
  <si>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</si>
  <si>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</si>
  <si>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</si>
  <si>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</si>
  <si>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</si>
  <si>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</si>
  <si>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</si>
  <si>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</si>
  <si>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</si>
  <si>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</si>
  <si>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</si>
  <si>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</si>
  <si>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</si>
  <si>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</si>
  <si>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</si>
  <si>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</si>
  <si>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</si>
  <si>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</si>
  <si>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</si>
  <si>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</si>
  <si>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</si>
  <si>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</si>
  <si>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</si>
  <si>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</si>
  <si>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</si>
  <si>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</si>
  <si>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</si>
  <si>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</si>
  <si>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</si>
  <si>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</si>
  <si>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</si>
  <si>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</si>
  <si>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</si>
  <si>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</si>
  <si>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</si>
  <si>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</si>
  <si>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</si>
  <si>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</si>
  <si>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</si>
  <si>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</si>
  <si>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</si>
  <si>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</si>
  <si>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</si>
  <si>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</si>
  <si>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</si>
  <si>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</si>
  <si>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</si>
  <si>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</si>
  <si>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</si>
  <si>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</si>
  <si>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</si>
  <si>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</si>
  <si>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</si>
  <si>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</si>
  <si>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</si>
  <si>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</si>
  <si>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</si>
  <si>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</si>
  <si>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</si>
  <si>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</si>
  <si>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</si>
  <si>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</si>
  <si>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</si>
  <si>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</si>
  <si>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</si>
  <si>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</si>
  <si>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</si>
  <si>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</si>
  <si>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</si>
  <si>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</si>
  <si>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</si>
  <si>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</si>
  <si>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</si>
  <si>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</si>
  <si>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</si>
  <si>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</si>
  <si>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</si>
  <si>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</si>
  <si>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</si>
  <si>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</si>
  <si>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</si>
  <si>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</si>
  <si>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</si>
  <si>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</si>
  <si>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</si>
  <si>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</si>
  <si>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</si>
  <si>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</si>
  <si>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</si>
  <si>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</si>
  <si>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</si>
  <si>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</si>
  <si>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</si>
  <si>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</si>
  <si>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</si>
  <si>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</si>
  <si>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</si>
  <si>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</si>
  <si>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</si>
  <si>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</si>
  <si>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</si>
  <si>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</si>
  <si>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</si>
  <si>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</si>
  <si>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</si>
  <si>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</si>
  <si>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</si>
  <si>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</si>
  <si>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</si>
  <si>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</si>
  <si>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</si>
  <si>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</si>
  <si>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</si>
  <si>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</si>
  <si>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</si>
  <si>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</si>
  <si>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</si>
  <si>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</si>
  <si>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</si>
  <si>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</si>
  <si>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</si>
  <si>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</si>
  <si>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</si>
  <si>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</si>
  <si>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</si>
  <si>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</si>
  <si>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</si>
  <si>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</si>
  <si>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</si>
  <si>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</si>
  <si>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</si>
  <si>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</si>
  <si>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</si>
  <si>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</si>
  <si>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</si>
  <si>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</si>
  <si>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</si>
  <si>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</si>
  <si>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</si>
  <si>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</si>
  <si>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</si>
  <si>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</si>
  <si>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</si>
  <si>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</si>
  <si>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</si>
  <si>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</si>
  <si>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</si>
  <si>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</si>
  <si>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</si>
  <si>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</si>
  <si>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</si>
  <si>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</si>
  <si>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</si>
  <si>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</si>
  <si>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</si>
  <si>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</si>
  <si>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</si>
  <si>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</si>
  <si>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</si>
  <si>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</si>
  <si>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</si>
  <si>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</si>
  <si>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</si>
  <si>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</si>
  <si>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</si>
  <si>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</si>
  <si>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</si>
  <si>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</si>
  <si>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</si>
  <si>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</si>
  <si>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</si>
  <si>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</si>
  <si>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</si>
  <si>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</si>
  <si>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</si>
  <si>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</si>
  <si>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</si>
  <si>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</si>
  <si>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</si>
  <si>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</si>
  <si>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</si>
  <si>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</si>
  <si>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</si>
  <si>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</si>
  <si>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</si>
  <si>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</si>
  <si>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</si>
  <si>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</si>
  <si>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</si>
  <si>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</si>
  <si>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</si>
  <si>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</si>
  <si>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</si>
  <si>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</si>
  <si>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</si>
  <si>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</si>
  <si>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</si>
  <si>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</si>
  <si>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</si>
  <si>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</si>
  <si>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</si>
  <si>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</si>
  <si>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</si>
  <si>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</si>
  <si>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</si>
  <si>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</si>
  <si>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</si>
  <si>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</si>
  <si>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</si>
  <si>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</si>
  <si>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</si>
  <si>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</si>
  <si>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</si>
  <si>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</si>
  <si>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</si>
  <si>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</si>
  <si>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</si>
  <si>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</si>
  <si>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</si>
  <si>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</si>
  <si>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</si>
  <si>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</si>
  <si>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</si>
  <si>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</si>
  <si>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</si>
  <si>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</si>
  <si>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</si>
  <si>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</si>
  <si>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</si>
  <si>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</si>
  <si>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</si>
  <si>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</si>
  <si>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</si>
  <si>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</si>
  <si>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</si>
  <si>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</si>
  <si>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</si>
  <si>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</si>
  <si>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</si>
  <si>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</si>
  <si>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</si>
  <si>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</si>
  <si>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</si>
  <si>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</si>
  <si>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</si>
  <si>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</si>
  <si>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</si>
  <si>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</si>
  <si>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</si>
  <si>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</si>
  <si>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</si>
  <si>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</si>
  <si>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</si>
  <si>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</si>
  <si>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</si>
  <si>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</si>
  <si>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</si>
  <si>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</si>
  <si>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</si>
  <si>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</si>
  <si>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</si>
  <si>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</si>
  <si>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</si>
  <si>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</si>
  <si>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</si>
  <si>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</si>
  <si>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</si>
  <si>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</si>
  <si>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</si>
  <si>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</si>
  <si>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</si>
  <si>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</si>
  <si>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</si>
  <si>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</si>
  <si>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</si>
  <si>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</si>
  <si>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</si>
  <si>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</si>
  <si>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</si>
  <si>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</si>
  <si>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</si>
  <si>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</si>
  <si>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</si>
  <si>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</si>
  <si>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</si>
  <si>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</si>
  <si>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</si>
  <si>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</si>
  <si>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</si>
  <si>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</si>
  <si>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</si>
  <si>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</si>
  <si>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</si>
  <si>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</si>
  <si>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</si>
  <si>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</si>
  <si>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</si>
  <si>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</si>
  <si>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</si>
  <si>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</si>
  <si>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</si>
  <si>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</si>
  <si>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</si>
  <si>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</si>
  <si>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</si>
  <si>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</si>
  <si>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</si>
  <si>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</si>
  <si>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</si>
  <si>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</si>
  <si>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</si>
  <si>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</si>
  <si>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</si>
  <si>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</si>
  <si>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</si>
  <si>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</si>
  <si>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</si>
  <si>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</si>
  <si>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</si>
  <si>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</si>
  <si>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</si>
  <si>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</si>
  <si>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</si>
  <si>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</si>
  <si>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</si>
  <si>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</si>
  <si>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</si>
  <si>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</si>
  <si>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</si>
  <si>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</si>
  <si>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</si>
  <si>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</si>
  <si>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</si>
  <si>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</si>
  <si>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</si>
  <si>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</si>
  <si>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</si>
  <si>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</si>
  <si>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</si>
  <si>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</si>
  <si>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</si>
  <si>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</si>
  <si>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</si>
  <si>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</si>
  <si>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</si>
  <si>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</si>
  <si>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</si>
  <si>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</si>
  <si>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</si>
  <si>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</si>
  <si>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</si>
  <si>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</si>
  <si>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</si>
  <si>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</si>
  <si>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</si>
  <si>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</si>
  <si>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</si>
  <si>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</si>
  <si>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</si>
  <si>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</si>
  <si>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</si>
  <si>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</si>
  <si>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</si>
  <si>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</si>
  <si>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</si>
  <si>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</si>
  <si>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</si>
  <si>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</si>
  <si>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</si>
  <si>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</si>
  <si>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</si>
  <si>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</si>
  <si>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</si>
  <si>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</si>
  <si>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</si>
  <si>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</si>
  <si>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</si>
  <si>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</si>
  <si>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</si>
  <si>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</si>
  <si>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</si>
  <si>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</si>
  <si>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</si>
  <si>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</si>
  <si>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</si>
  <si>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</si>
  <si>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</si>
  <si>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</si>
  <si>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</si>
  <si>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</si>
  <si>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</si>
  <si>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</si>
  <si>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</si>
  <si>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</si>
  <si>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</si>
  <si>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</si>
  <si>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</si>
  <si>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</si>
  <si>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</si>
  <si>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</si>
  <si>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</si>
  <si>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</si>
  <si>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</si>
  <si>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</si>
  <si>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</si>
  <si>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</si>
  <si>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</si>
  <si>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</si>
  <si>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</si>
  <si>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</si>
  <si>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</si>
  <si>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</si>
  <si>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</si>
  <si>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</si>
  <si>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</si>
  <si>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</si>
  <si>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</si>
  <si>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</si>
  <si>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</si>
  <si>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</si>
  <si>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</si>
  <si>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</si>
  <si>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</si>
  <si>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</si>
  <si>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</si>
  <si>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</si>
  <si>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</si>
  <si>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</si>
  <si>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</si>
  <si>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</si>
  <si>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</si>
  <si>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</si>
  <si>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</si>
  <si>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</si>
  <si>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</si>
  <si>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</si>
  <si>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</si>
  <si>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</si>
  <si>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</si>
  <si>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</si>
  <si>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</si>
  <si>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</si>
  <si>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</si>
  <si>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</si>
  <si>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</si>
  <si>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</si>
  <si>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</si>
  <si>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</si>
  <si>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</si>
  <si>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</si>
  <si>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</si>
  <si>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</si>
  <si>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</si>
  <si>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</si>
  <si>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</si>
  <si>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</si>
  <si>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</si>
  <si>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</si>
  <si>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</si>
  <si>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</si>
  <si>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</si>
  <si>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</si>
  <si>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</si>
  <si>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</si>
  <si>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</si>
  <si>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</si>
  <si>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</si>
  <si>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</si>
  <si>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</si>
  <si>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</si>
  <si>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</si>
  <si>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</si>
  <si>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</si>
  <si>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</si>
  <si>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</si>
  <si>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</si>
  <si>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</si>
  <si>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</si>
  <si>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</si>
  <si>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</si>
  <si>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</si>
  <si>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</si>
  <si>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</si>
  <si>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</si>
  <si>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</si>
  <si>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</si>
  <si>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</si>
  <si>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</si>
  <si>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</si>
  <si>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</si>
  <si>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</si>
  <si>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</si>
  <si>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</si>
  <si>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</si>
  <si>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</si>
  <si>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</si>
  <si>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</si>
  <si>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</si>
  <si>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</si>
  <si>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</si>
  <si>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</si>
  <si>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</si>
  <si>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</si>
  <si>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</si>
  <si>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</si>
  <si>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</si>
  <si>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</si>
  <si>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</si>
  <si>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</si>
  <si>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</si>
  <si>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</si>
  <si>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</si>
  <si>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</si>
  <si>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</si>
  <si>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</si>
  <si>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</si>
  <si>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</si>
  <si>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</si>
  <si>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</si>
  <si>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</si>
  <si>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</si>
  <si>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</si>
  <si>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</si>
  <si>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</si>
  <si>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</si>
  <si>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</si>
  <si>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</si>
  <si>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</si>
  <si>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</si>
  <si>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</si>
  <si>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</si>
  <si>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</si>
  <si>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</si>
  <si>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</si>
  <si>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</si>
  <si>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</si>
  <si>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</si>
  <si>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</si>
  <si>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</si>
  <si>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</si>
  <si>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</si>
  <si>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</si>
  <si>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</si>
  <si>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</si>
  <si>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</si>
  <si>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</si>
  <si>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</si>
  <si>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</si>
  <si>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</si>
  <si>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</si>
  <si>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</si>
  <si>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</si>
  <si>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</si>
  <si>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</si>
  <si>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</si>
  <si>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</si>
  <si>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</si>
  <si>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</si>
  <si>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</si>
  <si>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</si>
  <si>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</si>
  <si>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</si>
  <si>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</si>
  <si>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</si>
  <si>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</si>
  <si>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</si>
  <si>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</si>
  <si>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</si>
  <si>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</si>
  <si>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</si>
  <si>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</si>
  <si>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</si>
  <si>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</si>
  <si>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</si>
  <si>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</si>
  <si>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</si>
  <si>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</si>
  <si>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</si>
  <si>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</si>
  <si>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</si>
  <si>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</si>
  <si>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</si>
  <si>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</si>
  <si>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</si>
  <si>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</si>
  <si>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</si>
  <si>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</si>
  <si>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</si>
  <si>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</si>
  <si>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</si>
  <si>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</si>
  <si>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</si>
  <si>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</si>
  <si>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</si>
  <si>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</si>
  <si>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</si>
  <si>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</si>
  <si>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</si>
  <si>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</si>
  <si>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</si>
  <si>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</si>
  <si>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</si>
  <si>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</si>
  <si>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</si>
  <si>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</si>
  <si>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</si>
  <si>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</si>
  <si>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</si>
  <si>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</si>
  <si>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</si>
  <si>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</si>
  <si>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</si>
  <si>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</si>
  <si>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</si>
  <si>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</si>
  <si>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</si>
  <si>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</si>
  <si>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</si>
  <si>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</si>
  <si>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</si>
  <si>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</si>
  <si>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</si>
  <si>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</si>
  <si>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</si>
  <si>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</si>
  <si>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</si>
  <si>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</si>
  <si>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</si>
  <si>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</si>
  <si>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</si>
  <si>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</si>
  <si>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</si>
  <si>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</si>
  <si>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</si>
  <si>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</si>
  <si>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</si>
  <si>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</si>
  <si>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</si>
  <si>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</si>
  <si>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</si>
  <si>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</si>
  <si>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</si>
  <si>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</si>
  <si>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</si>
  <si>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</si>
  <si>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</si>
  <si>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</si>
  <si>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</si>
  <si>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</si>
  <si>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</si>
  <si>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</si>
  <si>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</si>
  <si>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</si>
  <si>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</si>
  <si>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</si>
  <si>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</si>
  <si>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</si>
  <si>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</si>
  <si>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</si>
  <si>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</si>
  <si>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</si>
  <si>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</si>
  <si>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</si>
  <si>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</si>
  <si>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</si>
  <si>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</si>
  <si>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</si>
  <si>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</si>
  <si>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</si>
  <si>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</si>
  <si>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</si>
  <si>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</si>
  <si>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</si>
  <si>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</si>
  <si>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</si>
  <si>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</si>
  <si>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</si>
  <si>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</si>
  <si>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</si>
  <si>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</si>
  <si>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</si>
  <si>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</si>
  <si>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</si>
  <si>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</si>
  <si>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</si>
  <si>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</si>
  <si>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</si>
  <si>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</si>
  <si>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</si>
  <si>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</si>
  <si>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</si>
  <si>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</si>
  <si>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</si>
  <si>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</si>
  <si>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</si>
  <si>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</si>
  <si>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</si>
  <si>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</si>
  <si>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</si>
  <si>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</si>
  <si>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</si>
  <si>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</si>
  <si>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</si>
  <si>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</si>
  <si>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</si>
  <si>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</si>
  <si>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</si>
  <si>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</si>
  <si>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</si>
  <si>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</si>
  <si>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</si>
  <si>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</si>
  <si>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</si>
  <si>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</si>
  <si>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</si>
  <si>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</si>
  <si>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</si>
  <si>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</si>
  <si>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</si>
  <si>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</si>
  <si>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</si>
  <si>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</si>
  <si>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</si>
  <si>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</si>
  <si>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</si>
  <si>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</si>
  <si>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</si>
  <si>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</si>
  <si>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</si>
  <si>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</si>
  <si>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</si>
  <si>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</si>
  <si>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</si>
  <si>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</si>
  <si>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</si>
  <si>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</si>
  <si>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</si>
  <si>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</si>
  <si>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</si>
  <si>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</si>
  <si>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</si>
  <si>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</si>
  <si>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</si>
  <si>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</si>
  <si>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</si>
  <si>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</si>
  <si>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</si>
  <si>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</si>
  <si>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</si>
  <si>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</si>
  <si>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</si>
  <si>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</si>
  <si>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</si>
  <si>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</si>
  <si>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</si>
  <si>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</si>
  <si>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</si>
  <si>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</si>
  <si>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</si>
  <si>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</si>
  <si>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</si>
  <si>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</si>
  <si>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</si>
  <si>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</si>
  <si>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</si>
  <si>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</si>
  <si>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</si>
  <si>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</si>
  <si>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</si>
  <si>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</si>
  <si>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</si>
  <si>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</si>
  <si>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</si>
  <si>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</si>
  <si>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</si>
  <si>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</si>
  <si>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</si>
  <si>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</si>
  <si>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</si>
  <si>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</si>
  <si>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</si>
  <si>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</si>
  <si>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</si>
  <si>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</si>
  <si>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</si>
  <si>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</si>
  <si>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</si>
  <si>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</si>
  <si>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</si>
  <si>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</si>
  <si>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</si>
  <si>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</si>
  <si>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</si>
  <si>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</si>
  <si>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</si>
  <si>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</si>
  <si>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</si>
  <si>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</si>
  <si>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</si>
  <si>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</si>
  <si>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</si>
  <si>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</si>
  <si>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</si>
  <si>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</si>
  <si>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</si>
  <si>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</si>
  <si>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</si>
  <si>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</si>
  <si>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</si>
  <si>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</si>
  <si>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</si>
  <si>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</si>
  <si>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</si>
  <si>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</si>
  <si>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</si>
  <si>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</si>
  <si>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</si>
  <si>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</si>
  <si>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</si>
  <si>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</si>
  <si>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</si>
  <si>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</si>
  <si>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</si>
  <si>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</si>
  <si>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</si>
  <si>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</si>
  <si>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</si>
  <si>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</si>
  <si>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</si>
  <si>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</si>
  <si>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</si>
  <si>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</si>
  <si>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</si>
  <si>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</si>
  <si>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</si>
  <si>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</si>
  <si>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</si>
  <si>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</si>
  <si>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</si>
  <si>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</si>
  <si>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</si>
  <si>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</si>
  <si>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</si>
  <si>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</si>
  <si>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</si>
  <si>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</si>
  <si>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</si>
  <si>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</si>
  <si>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</si>
  <si>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</si>
  <si>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</si>
  <si>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</si>
  <si>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</si>
  <si>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</si>
  <si>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</si>
  <si>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</si>
  <si>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</si>
  <si>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</si>
  <si>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</si>
  <si>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</si>
  <si>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</si>
  <si>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</si>
  <si>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</si>
  <si>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</si>
  <si>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</si>
  <si>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</si>
  <si>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</si>
  <si>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</si>
  <si>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</si>
  <si>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</si>
  <si>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</si>
  <si>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</si>
  <si>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</si>
  <si>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</si>
  <si>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</si>
  <si>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</si>
  <si>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</si>
  <si>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</si>
  <si>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</si>
  <si>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</si>
  <si>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</si>
  <si>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</si>
  <si>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</si>
  <si>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</si>
  <si>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</si>
  <si>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</si>
  <si>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</si>
  <si>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</si>
  <si>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</si>
  <si>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</si>
  <si>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</si>
  <si>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</si>
  <si>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</si>
  <si>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</si>
  <si>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</si>
  <si>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</si>
  <si>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</si>
  <si>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</si>
  <si>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</si>
  <si>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</si>
  <si>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</si>
  <si>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</si>
  <si>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</si>
  <si>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</si>
  <si>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</si>
  <si>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</si>
  <si>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</si>
  <si>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</si>
  <si>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</si>
  <si>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</si>
  <si>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</si>
  <si>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</si>
  <si>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</si>
  <si>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</si>
  <si>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</si>
  <si>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</si>
  <si>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</si>
  <si>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</si>
  <si>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</si>
  <si>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</si>
  <si>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</si>
  <si>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</si>
  <si>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</si>
  <si>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</si>
  <si>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</si>
  <si>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</si>
  <si>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</si>
  <si>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</si>
  <si>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</si>
  <si>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</si>
  <si>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</si>
  <si>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</si>
  <si>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</si>
  <si>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</si>
  <si>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</si>
  <si>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</si>
  <si>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</si>
  <si>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</si>
  <si>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</si>
  <si>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</si>
  <si>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</si>
  <si>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</si>
  <si>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</si>
  <si>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</si>
  <si>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</si>
  <si>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</si>
  <si>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</si>
  <si>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</si>
  <si>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</si>
  <si>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</si>
  <si>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</si>
  <si>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</si>
  <si>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</si>
  <si>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</si>
  <si>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</si>
  <si>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</si>
  <si>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</si>
  <si>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</si>
  <si>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</si>
  <si>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</si>
  <si>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</si>
  <si>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</si>
  <si>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</si>
  <si>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</si>
  <si>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</si>
  <si>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</si>
  <si>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</si>
  <si>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</si>
  <si>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</si>
  <si>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</si>
  <si>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</si>
  <si>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</si>
  <si>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</si>
  <si>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</si>
  <si>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</si>
  <si>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</si>
  <si>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</si>
  <si>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</si>
  <si>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</si>
  <si>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</si>
  <si>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</si>
  <si>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</si>
  <si>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</si>
  <si>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</si>
  <si>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</si>
  <si>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</si>
  <si>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</si>
  <si>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</si>
  <si>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</si>
  <si>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</si>
  <si>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</si>
  <si>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</si>
  <si>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</si>
  <si>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</si>
  <si>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</si>
  <si>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</si>
  <si>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</si>
  <si>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</si>
  <si>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</si>
  <si>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</si>
  <si>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</si>
  <si>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</si>
  <si>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</si>
  <si>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</si>
  <si>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</si>
  <si>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</si>
  <si>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</si>
  <si>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</si>
  <si>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</si>
  <si>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</si>
  <si>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</si>
  <si>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</si>
  <si>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</si>
  <si>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</si>
  <si>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</si>
  <si>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</si>
  <si>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</si>
  <si>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</si>
  <si>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</si>
  <si>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</si>
  <si>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</si>
  <si>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</si>
  <si>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</si>
  <si>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</si>
  <si>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</si>
  <si>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</si>
  <si>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</si>
  <si>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</si>
  <si>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</si>
  <si>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</si>
  <si>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</si>
  <si>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</si>
  <si>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</si>
  <si>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</si>
  <si>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</si>
  <si>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</si>
  <si>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</si>
  <si>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</si>
  <si>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</si>
  <si>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</si>
  <si>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</si>
  <si>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</si>
  <si>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</si>
  <si>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</si>
  <si>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</si>
  <si>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</si>
  <si>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</si>
  <si>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</si>
  <si>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</si>
  <si>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</si>
  <si>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</si>
  <si>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</si>
  <si>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</si>
  <si>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</si>
  <si>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</si>
  <si>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</si>
  <si>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</si>
  <si>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</si>
  <si>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</si>
  <si>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</si>
  <si>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</si>
  <si>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</si>
  <si>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</si>
  <si>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</si>
  <si>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</si>
  <si>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</si>
  <si>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</si>
  <si>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</si>
  <si>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</si>
  <si>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</si>
  <si>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</si>
  <si>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</si>
  <si>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</si>
  <si>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</si>
  <si>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</si>
  <si>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</si>
  <si>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</si>
  <si>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</si>
  <si>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</si>
  <si>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</si>
  <si>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</si>
  <si>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</si>
  <si>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</si>
  <si>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</si>
  <si>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</si>
  <si>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</si>
  <si>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</si>
  <si>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</si>
  <si>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</si>
  <si>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</si>
  <si>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</si>
  <si>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</si>
  <si>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</si>
  <si>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</si>
  <si>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</si>
  <si>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</si>
  <si>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</si>
  <si>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</si>
  <si>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</si>
  <si>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</si>
  <si>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</si>
  <si>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</si>
  <si>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</si>
  <si>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</si>
  <si>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</si>
  <si>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</si>
  <si>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</si>
  <si>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</si>
  <si>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</si>
  <si>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</si>
  <si>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</si>
  <si>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</si>
  <si>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</si>
  <si>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</si>
  <si>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</si>
  <si>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</si>
  <si>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</si>
  <si>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</si>
  <si>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</si>
  <si>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</si>
  <si>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</si>
  <si>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</si>
  <si>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</si>
  <si>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</si>
  <si>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</si>
  <si>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</si>
  <si>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</si>
  <si>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</si>
  <si>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</si>
  <si>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</si>
  <si>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</si>
  <si>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</si>
  <si>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</si>
  <si>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</si>
  <si>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</si>
  <si>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</si>
  <si>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</si>
  <si>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</si>
  <si>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</si>
  <si>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</si>
  <si>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</si>
  <si>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</si>
  <si>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</si>
  <si>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</si>
  <si>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</si>
  <si>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</si>
  <si>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</si>
  <si>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</si>
  <si>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</si>
  <si>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</si>
  <si>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</si>
  <si>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</si>
  <si>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</si>
  <si>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</si>
  <si>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</si>
  <si>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</si>
  <si>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</si>
  <si>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</si>
  <si>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</si>
  <si>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</si>
  <si>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</si>
  <si>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</si>
  <si>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</si>
  <si>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</si>
  <si>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</si>
  <si>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</si>
  <si>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</si>
  <si>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</si>
  <si>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</si>
  <si>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</si>
  <si>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</si>
  <si>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</si>
  <si>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</si>
  <si>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</si>
  <si>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</si>
  <si>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</si>
  <si>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</si>
  <si>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</si>
  <si>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</si>
  <si>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</si>
  <si>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</si>
  <si>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</si>
  <si>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</si>
  <si>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</si>
  <si>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</si>
  <si>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</si>
  <si>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</si>
  <si>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</si>
  <si>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</si>
  <si>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</si>
  <si>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</si>
  <si>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</si>
  <si>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</si>
  <si>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</si>
  <si>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</si>
  <si>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</si>
  <si>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</si>
  <si>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</si>
  <si>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</si>
  <si>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</si>
  <si>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</si>
  <si>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</si>
  <si>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</si>
  <si>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</si>
  <si>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</si>
  <si>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</si>
  <si>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</si>
  <si>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</si>
  <si>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</si>
  <si>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</si>
  <si>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</si>
  <si>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</si>
  <si>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</si>
  <si>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</si>
  <si>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</si>
  <si>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</si>
  <si>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</si>
  <si>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</si>
  <si>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</si>
  <si>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</si>
  <si>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</si>
  <si>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</si>
  <si>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</si>
  <si>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</si>
  <si>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</si>
  <si>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</si>
  <si>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</si>
  <si>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</si>
  <si>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</si>
  <si>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</si>
  <si>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</si>
  <si>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</si>
  <si>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</si>
  <si>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</si>
  <si>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</si>
  <si>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</si>
  <si>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</si>
  <si>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</si>
  <si>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</si>
  <si>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</si>
  <si>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</si>
  <si>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</si>
  <si>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</si>
  <si>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</si>
  <si>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</si>
  <si>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</si>
  <si>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</si>
  <si>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</si>
  <si>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</si>
  <si>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</si>
  <si>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</si>
  <si>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</si>
  <si>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</si>
  <si>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</si>
  <si>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</si>
  <si>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</si>
  <si>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</si>
  <si>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</si>
  <si>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</si>
  <si>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</si>
  <si>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</si>
  <si>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</si>
  <si>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</si>
  <si>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</si>
  <si>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</si>
  <si>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</si>
  <si>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</si>
  <si>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</si>
  <si>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</si>
  <si>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</si>
  <si>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</si>
  <si>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</si>
  <si>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</si>
  <si>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</si>
  <si>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</si>
  <si>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</si>
  <si>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</si>
  <si>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</si>
  <si>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</si>
  <si>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</si>
  <si>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</si>
  <si>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</si>
  <si>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</si>
  <si>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</si>
  <si>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</si>
  <si>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</si>
  <si>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</si>
  <si>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</si>
  <si>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</si>
  <si>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</si>
  <si>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</si>
  <si>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</si>
  <si>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</si>
  <si>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</si>
  <si>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</si>
  <si>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</si>
  <si>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</si>
  <si>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</si>
  <si>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</si>
  <si>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</si>
  <si>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</si>
  <si>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</si>
  <si>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</si>
  <si>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</si>
  <si>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</si>
  <si>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</si>
  <si>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</si>
  <si>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</si>
  <si>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</si>
  <si>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</si>
  <si>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</si>
  <si>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</si>
  <si>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</si>
  <si>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</si>
  <si>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</si>
  <si>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</si>
  <si>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</si>
  <si>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</si>
  <si>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</si>
  <si>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</si>
  <si>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</si>
  <si>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</si>
  <si>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</si>
  <si>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</si>
  <si>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</si>
  <si>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</si>
  <si>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</si>
  <si>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</si>
  <si>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</si>
  <si>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</si>
  <si>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</si>
  <si>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</si>
  <si>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</si>
  <si>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</si>
  <si>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</si>
  <si>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</si>
  <si>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</si>
  <si>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</si>
  <si>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</si>
  <si>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</si>
  <si>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</si>
  <si>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</si>
  <si>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</si>
  <si>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</si>
  <si>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</si>
  <si>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</si>
  <si>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</si>
  <si>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</si>
  <si>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</si>
  <si>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</si>
  <si>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</si>
  <si>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</si>
  <si>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</si>
  <si>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</si>
  <si>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</si>
  <si>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</si>
  <si>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</si>
  <si>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</si>
  <si>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</si>
  <si>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</si>
  <si>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</si>
  <si>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</si>
  <si>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</si>
  <si>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</si>
  <si>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</si>
  <si>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</si>
  <si>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</si>
  <si>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</si>
  <si>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</si>
  <si>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</si>
  <si>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</si>
  <si>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</si>
  <si>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</si>
  <si>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</si>
  <si>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</si>
  <si>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</si>
  <si>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</si>
  <si>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</si>
  <si>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</si>
  <si>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</si>
  <si>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</si>
  <si>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</si>
  <si>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</si>
  <si>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</si>
  <si>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</si>
  <si>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</si>
  <si>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</si>
  <si>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</si>
  <si>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</si>
  <si>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</si>
  <si>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</si>
  <si>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</si>
  <si>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</si>
  <si>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</si>
  <si>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</si>
  <si>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</si>
  <si>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</si>
  <si>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</si>
  <si>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</si>
  <si>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</si>
  <si>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</si>
  <si>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</si>
  <si>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</si>
  <si>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</si>
  <si>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</si>
  <si>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</si>
  <si>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</si>
  <si>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</si>
  <si>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</si>
  <si>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</si>
  <si>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</si>
  <si>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</si>
  <si>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</si>
  <si>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</si>
  <si>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</si>
  <si>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</si>
  <si>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</si>
  <si>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</si>
  <si>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</si>
  <si>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</si>
  <si>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</si>
  <si>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</si>
  <si>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</si>
  <si>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</si>
  <si>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</si>
  <si>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</si>
  <si>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</si>
  <si>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</si>
  <si>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</si>
  <si>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</si>
  <si>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</si>
  <si>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</si>
  <si>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</si>
  <si>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</si>
  <si>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</si>
  <si>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</si>
  <si>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</si>
  <si>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</si>
  <si>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</si>
  <si>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</si>
  <si>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</si>
  <si>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</si>
  <si>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</si>
  <si>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</si>
  <si>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</si>
  <si>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</si>
  <si>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</si>
  <si>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</si>
  <si>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</si>
  <si>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</si>
  <si>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</si>
  <si>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</si>
  <si>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</si>
  <si>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</si>
  <si>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</si>
  <si>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</si>
  <si>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</si>
  <si>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</si>
  <si>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</si>
  <si>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</si>
  <si>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</si>
  <si>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</si>
  <si>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</si>
  <si>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</si>
  <si>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</si>
  <si>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</si>
  <si>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</si>
  <si>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</si>
  <si>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</si>
  <si>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</si>
  <si>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</si>
  <si>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</si>
  <si>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</si>
  <si>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</si>
  <si>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</si>
  <si>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</si>
  <si>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</si>
  <si>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</si>
  <si>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</si>
  <si>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</si>
  <si>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</si>
  <si>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</si>
  <si>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</si>
  <si>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</si>
  <si>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</si>
  <si>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</si>
  <si>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</si>
  <si>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</si>
  <si>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</si>
  <si>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</si>
  <si>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</si>
  <si>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</si>
  <si>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</si>
  <si>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</si>
  <si>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</si>
  <si>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</si>
  <si>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</si>
  <si>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</si>
  <si>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</si>
  <si>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</si>
  <si>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</si>
  <si>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</si>
  <si>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</si>
  <si>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</si>
  <si>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</si>
  <si>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</si>
  <si>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</si>
  <si>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</si>
  <si>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</si>
  <si>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</si>
  <si>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</si>
  <si>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</si>
  <si>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</si>
  <si>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</si>
  <si>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</si>
  <si>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</si>
  <si>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</si>
  <si>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</si>
  <si>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</si>
  <si>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</si>
  <si>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</si>
  <si>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</si>
  <si>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</si>
  <si>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</si>
  <si>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</si>
  <si>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</si>
  <si>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</si>
  <si>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</si>
  <si>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</si>
  <si>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</si>
  <si>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</si>
  <si>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</si>
  <si>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</si>
  <si>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</si>
  <si>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</si>
  <si>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</si>
  <si>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</si>
  <si>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</si>
  <si>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</si>
  <si>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</si>
  <si>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</si>
  <si>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</si>
  <si>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</si>
  <si>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</si>
  <si>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</si>
  <si>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</si>
  <si>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</si>
  <si>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</si>
  <si>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</si>
  <si>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</si>
  <si>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</si>
  <si>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</si>
  <si>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</si>
  <si>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</si>
  <si>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</si>
  <si>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</si>
  <si>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</si>
  <si>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</si>
  <si>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</si>
  <si>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</si>
  <si>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</si>
  <si>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</si>
  <si>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</si>
  <si>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</si>
  <si>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</si>
  <si>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</si>
  <si>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</si>
  <si>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</si>
  <si>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</si>
  <si>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</si>
  <si>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</si>
  <si>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</si>
  <si>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</si>
  <si>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</si>
  <si>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</si>
  <si>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</si>
  <si>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</si>
  <si>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</si>
  <si>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</si>
  <si>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</si>
  <si>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</si>
  <si>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</si>
  <si>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</si>
  <si>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</si>
  <si>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</si>
  <si>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</si>
  <si>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</si>
  <si>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</si>
  <si>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</si>
  <si>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</si>
  <si>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</si>
  <si>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</si>
  <si>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</si>
  <si>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</si>
  <si>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</si>
  <si>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</si>
  <si>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</si>
  <si>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</si>
  <si>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</si>
  <si>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</si>
  <si>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</si>
  <si>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</si>
  <si>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</si>
  <si>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</si>
  <si>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</si>
  <si>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</si>
  <si>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</si>
  <si>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</si>
  <si>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</si>
  <si>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</si>
  <si>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</si>
  <si>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</si>
  <si>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</si>
  <si>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</si>
  <si>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</si>
  <si>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</si>
  <si>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</si>
  <si>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</si>
  <si>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</si>
  <si>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</si>
  <si>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</si>
  <si>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</si>
  <si>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</si>
  <si>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</si>
  <si>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</si>
  <si>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</si>
  <si>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</si>
  <si>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</si>
  <si>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</si>
  <si>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</si>
  <si>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</si>
  <si>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</si>
  <si>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</si>
  <si>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</si>
  <si>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</si>
  <si>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</si>
  <si>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</si>
  <si>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</si>
  <si>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</si>
  <si>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</si>
  <si>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</si>
  <si>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</si>
  <si>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</si>
  <si>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</si>
  <si>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</si>
  <si>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</si>
  <si>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</si>
  <si>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</si>
  <si>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</si>
  <si>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</si>
  <si>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</si>
  <si>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</si>
  <si>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</si>
  <si>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</si>
  <si>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</si>
  <si>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</si>
  <si>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</si>
  <si>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</si>
  <si>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</si>
  <si>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</si>
  <si>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</si>
  <si>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</si>
  <si>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</si>
  <si>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</si>
  <si>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</si>
  <si>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</si>
  <si>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</si>
  <si>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</si>
  <si>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</si>
  <si>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</si>
  <si>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</si>
  <si>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</si>
  <si>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</si>
  <si>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</si>
  <si>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</si>
  <si>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</si>
  <si>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</si>
  <si>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</si>
  <si>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</si>
  <si>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</si>
  <si>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</si>
  <si>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</si>
  <si>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</si>
  <si>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</si>
  <si>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</si>
  <si>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</si>
  <si>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</si>
  <si>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</si>
  <si>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</si>
  <si>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</si>
  <si>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</si>
  <si>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</si>
  <si>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</si>
  <si>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</si>
  <si>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</si>
  <si>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</si>
  <si>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</si>
  <si>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</si>
  <si>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</si>
  <si>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</si>
  <si>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</si>
  <si>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</si>
  <si>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</si>
  <si>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</si>
  <si>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</si>
  <si>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</si>
  <si>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</si>
  <si>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</si>
  <si>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</si>
  <si>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</si>
  <si>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</si>
  <si>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</si>
  <si>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</si>
  <si>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</si>
  <si>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</si>
  <si>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</si>
  <si>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</si>
  <si>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</si>
  <si>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</si>
  <si>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</si>
  <si>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</si>
  <si>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</si>
  <si>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</si>
  <si>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</si>
  <si>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</si>
  <si>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</si>
  <si>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</si>
  <si>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</si>
  <si>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</si>
  <si>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</si>
  <si>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</si>
  <si>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</si>
  <si>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</si>
  <si>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</si>
  <si>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</si>
  <si>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</si>
  <si>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</si>
  <si>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</si>
  <si>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</si>
  <si>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</si>
  <si>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</si>
  <si>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</si>
  <si>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</si>
  <si>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</si>
  <si>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</si>
  <si>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</si>
  <si>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</si>
  <si>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</si>
  <si>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</si>
  <si>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</si>
  <si>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</si>
  <si>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</si>
  <si>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</si>
  <si>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</si>
  <si>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</si>
  <si>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</si>
  <si>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</si>
  <si>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</si>
  <si>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</si>
  <si>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</si>
  <si>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</si>
  <si>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</si>
  <si>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</si>
  <si>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</si>
  <si>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</si>
  <si>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</si>
  <si>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</si>
  <si>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</si>
  <si>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</si>
  <si>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</si>
  <si>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</si>
  <si>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</si>
  <si>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</si>
  <si>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</si>
  <si>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</si>
  <si>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</si>
  <si>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</si>
  <si>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</si>
  <si>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</si>
  <si>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</si>
  <si>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</si>
  <si>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</si>
  <si>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</si>
  <si>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</si>
  <si>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</si>
  <si>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</si>
  <si>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</si>
  <si>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</si>
  <si>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</si>
  <si>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</si>
  <si>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</si>
  <si>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</si>
  <si>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</si>
  <si>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</si>
  <si>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</si>
  <si>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</si>
  <si>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</si>
  <si>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</si>
  <si>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</si>
  <si>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</si>
  <si>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</si>
  <si>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</si>
  <si>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</si>
  <si>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</si>
  <si>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</si>
  <si>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</si>
  <si>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</si>
  <si>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</si>
  <si>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</si>
  <si>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</si>
  <si>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</si>
  <si>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</si>
  <si>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</si>
  <si>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</si>
  <si>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</si>
  <si>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</si>
  <si>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</si>
  <si>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</si>
  <si>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</si>
  <si>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</si>
  <si>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</si>
  <si>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</si>
  <si>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</si>
  <si>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</si>
  <si>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</si>
  <si>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</si>
  <si>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</si>
  <si>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</si>
  <si>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</si>
  <si>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</si>
  <si>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</si>
  <si>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</si>
  <si>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</si>
  <si>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</si>
  <si>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</si>
  <si>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</si>
  <si>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</si>
  <si>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</si>
  <si>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</si>
  <si>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</si>
  <si>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</si>
  <si>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</si>
  <si>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</si>
  <si>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</si>
  <si>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</si>
  <si>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</si>
  <si>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</si>
  <si>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</si>
  <si>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</si>
  <si>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</si>
  <si>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</si>
  <si>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</si>
  <si>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</si>
  <si>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</si>
  <si>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</si>
  <si>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</si>
  <si>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</si>
  <si>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</si>
  <si>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</si>
  <si>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</si>
  <si>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</si>
  <si>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</si>
  <si>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</si>
  <si>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</si>
  <si>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</si>
  <si>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</si>
  <si>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</si>
  <si>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</si>
  <si>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</si>
  <si>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</si>
  <si>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</si>
  <si>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</si>
  <si>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</si>
  <si>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</si>
  <si>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</si>
  <si>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</si>
  <si>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</si>
  <si>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</si>
  <si>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</si>
  <si>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</si>
  <si>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</si>
  <si>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</si>
  <si>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</si>
  <si>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</si>
  <si>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</si>
  <si>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</si>
  <si>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</si>
  <si>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</si>
  <si>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</si>
  <si>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</si>
  <si>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</si>
  <si>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</si>
  <si>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</si>
  <si>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</si>
  <si>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</si>
  <si>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</si>
  <si>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</si>
  <si>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</si>
  <si>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</si>
  <si>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</si>
  <si>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</si>
  <si>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</si>
  <si>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</si>
  <si>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</si>
  <si>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</si>
  <si>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</si>
  <si>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</si>
  <si>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</si>
  <si>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</si>
  <si>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</si>
  <si>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</si>
  <si>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</si>
  <si>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</si>
  <si>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</si>
  <si>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</si>
  <si>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</si>
  <si>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</si>
  <si>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</si>
  <si>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</si>
  <si>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</si>
  <si>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</si>
  <si>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</si>
  <si>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</si>
  <si>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</si>
  <si>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</si>
  <si>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</si>
  <si>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</si>
  <si>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</si>
  <si>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</si>
  <si>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</si>
  <si>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</si>
  <si>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</si>
  <si>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</si>
  <si>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</si>
  <si>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</si>
  <si>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</si>
  <si>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</si>
  <si>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</si>
  <si>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</si>
  <si>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</si>
  <si>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</si>
  <si>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</si>
  <si>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</si>
  <si>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</si>
  <si>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</si>
  <si>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</si>
  <si>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</si>
  <si>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</si>
  <si>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</si>
  <si>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</si>
  <si>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</si>
  <si>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</si>
  <si>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</si>
  <si>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</si>
  <si>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</si>
  <si>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</si>
  <si>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</si>
  <si>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</si>
  <si>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</si>
  <si>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</si>
  <si>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</si>
  <si>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</si>
  <si>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</si>
  <si>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</si>
  <si>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</si>
  <si>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</si>
  <si>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</si>
  <si>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</si>
  <si>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</si>
  <si>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</si>
  <si>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</si>
  <si>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</si>
  <si>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</si>
  <si>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</si>
  <si>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</si>
  <si>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</si>
  <si>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</si>
  <si>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</si>
  <si>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</si>
  <si>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</si>
  <si>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</si>
  <si>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</si>
  <si>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</si>
  <si>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</si>
  <si>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</si>
  <si>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</si>
  <si>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</si>
  <si>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</si>
  <si>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</si>
  <si>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</si>
  <si>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</si>
  <si>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</si>
  <si>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</si>
  <si>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</si>
  <si>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</si>
  <si>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</si>
  <si>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</si>
  <si>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</si>
  <si>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</si>
  <si>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</si>
  <si>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</si>
  <si>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</si>
  <si>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</si>
  <si>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</si>
  <si>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</si>
  <si>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</si>
  <si>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</si>
  <si>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</si>
  <si>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</si>
  <si>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</si>
  <si>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</si>
  <si>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</si>
  <si>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</si>
  <si>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</si>
  <si>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</si>
  <si>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</si>
  <si>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</si>
  <si>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</si>
  <si>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</si>
  <si>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</si>
  <si>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</si>
  <si>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</si>
  <si>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</si>
  <si>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</si>
  <si>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</si>
  <si>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</si>
  <si>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</si>
  <si>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</si>
  <si>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</si>
  <si>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</si>
  <si>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</si>
  <si>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</si>
  <si>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</si>
  <si>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</si>
  <si>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</si>
  <si>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</si>
  <si>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</si>
  <si>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</si>
  <si>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</si>
  <si>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</si>
  <si>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</si>
  <si>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</si>
  <si>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</si>
  <si>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</si>
  <si>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</si>
  <si>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</si>
  <si>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</si>
  <si>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</si>
  <si>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</si>
  <si>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</si>
  <si>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</si>
  <si>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</si>
  <si>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</si>
  <si>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</si>
  <si>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</si>
  <si>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</si>
  <si>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</si>
  <si>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</si>
  <si>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</si>
  <si>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</si>
  <si>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</si>
  <si>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</si>
  <si>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</si>
  <si>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</si>
  <si>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</si>
  <si>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</si>
  <si>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</si>
  <si>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</si>
  <si>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</si>
  <si>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</si>
  <si>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</si>
  <si>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</si>
  <si>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</si>
  <si>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</si>
  <si>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</si>
  <si>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</si>
  <si>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</si>
  <si>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</si>
  <si>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</si>
  <si>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</si>
  <si>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</si>
  <si>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</si>
  <si>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</si>
  <si>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</si>
  <si>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</si>
  <si>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</si>
  <si>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</si>
  <si>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</si>
  <si>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</si>
  <si>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</si>
  <si>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</si>
  <si>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</si>
  <si>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</si>
  <si>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</si>
  <si>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</si>
  <si>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</si>
  <si>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</si>
  <si>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</si>
  <si>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</si>
  <si>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</si>
  <si>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</si>
  <si>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</si>
  <si>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</si>
  <si>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</si>
  <si>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</si>
  <si>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</si>
  <si>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</si>
  <si>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</si>
  <si>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</si>
  <si>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</si>
  <si>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</si>
  <si>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</si>
  <si>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</si>
  <si>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</si>
  <si>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</si>
  <si>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</si>
  <si>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</si>
  <si>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</si>
  <si>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</si>
  <si>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</si>
  <si>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</si>
  <si>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</si>
  <si>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</si>
  <si>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</si>
  <si>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</si>
  <si>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</si>
  <si>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</si>
  <si>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</si>
  <si>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</si>
  <si>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</si>
  <si>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</si>
  <si>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</si>
  <si>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</si>
  <si>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</si>
  <si>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</si>
  <si>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</si>
  <si>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</si>
  <si>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</si>
  <si>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</si>
  <si>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</si>
  <si>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</si>
  <si>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</si>
  <si>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</si>
  <si>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</si>
  <si>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</si>
  <si>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</si>
  <si>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</si>
  <si>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</si>
  <si>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</si>
  <si>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</si>
  <si>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</si>
  <si>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</si>
  <si>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</si>
  <si>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</si>
  <si>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</si>
  <si>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</si>
  <si>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</si>
  <si>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</si>
  <si>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</si>
  <si>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</si>
  <si>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</si>
  <si>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</si>
  <si>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</si>
  <si>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</si>
  <si>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</si>
  <si>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</si>
  <si>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</si>
  <si>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</si>
  <si>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</si>
  <si>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</si>
  <si>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</si>
  <si>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</si>
  <si>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</si>
  <si>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</si>
  <si>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</si>
  <si>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</si>
  <si>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</si>
  <si>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</si>
  <si>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</si>
  <si>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</si>
  <si>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</si>
  <si>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</si>
  <si>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</si>
  <si>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</si>
  <si>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</si>
  <si>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</si>
  <si>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</si>
  <si>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</si>
  <si>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</si>
  <si>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</si>
  <si>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</si>
  <si>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</si>
  <si>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</si>
  <si>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</si>
  <si>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</si>
  <si>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</si>
  <si>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</si>
  <si>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</si>
  <si>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</si>
  <si>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</si>
  <si>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</si>
  <si>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</si>
  <si>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</si>
  <si>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</si>
  <si>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</si>
  <si>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</si>
  <si>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</si>
  <si>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</si>
  <si>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</si>
  <si>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</si>
  <si>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</si>
  <si>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</si>
  <si>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</si>
  <si>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</si>
  <si>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</si>
  <si>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</si>
  <si>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</si>
  <si>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</si>
  <si>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</si>
  <si>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</si>
  <si>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</si>
  <si>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</si>
  <si>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</si>
  <si>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</si>
  <si>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</si>
  <si>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</si>
  <si>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</si>
  <si>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</si>
  <si>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</si>
  <si>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</si>
  <si>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</si>
  <si>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</si>
  <si>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</si>
  <si>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</si>
  <si>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</si>
  <si>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</si>
  <si>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</si>
  <si>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</si>
  <si>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</si>
  <si>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</si>
  <si>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</si>
  <si>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</si>
  <si>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</si>
  <si>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</si>
  <si>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</si>
  <si>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</si>
  <si>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</si>
  <si>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</si>
  <si>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</si>
  <si>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</si>
  <si>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</si>
  <si>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</si>
  <si>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</si>
  <si>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</si>
  <si>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</si>
  <si>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</si>
  <si>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</si>
  <si>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</si>
  <si>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</si>
  <si>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</si>
  <si>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</si>
  <si>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</si>
  <si>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</si>
  <si>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</si>
  <si>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</si>
  <si>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</si>
  <si>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</si>
  <si>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</si>
  <si>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</si>
  <si>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</si>
  <si>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</si>
  <si>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</si>
  <si>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</si>
  <si>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</si>
  <si>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</si>
  <si>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</si>
  <si>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</si>
  <si>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</si>
  <si>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</si>
  <si>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</si>
  <si>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</si>
  <si>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</si>
  <si>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</si>
  <si>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</si>
  <si>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</si>
  <si>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</si>
  <si>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</si>
  <si>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</si>
  <si>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</si>
  <si>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</si>
  <si>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</si>
  <si>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</si>
  <si>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</si>
  <si>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</si>
  <si>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</si>
  <si>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</si>
  <si>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</si>
  <si>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</si>
  <si>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</si>
  <si>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</si>
  <si>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</si>
  <si>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</si>
  <si>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</si>
  <si>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</si>
  <si>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</si>
  <si>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</si>
  <si>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</si>
  <si>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</si>
  <si>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</si>
  <si>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</si>
  <si>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</si>
  <si>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</si>
  <si>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</si>
  <si>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</si>
  <si>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</si>
  <si>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</si>
  <si>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</si>
  <si>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</si>
  <si>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</si>
  <si>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</si>
  <si>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</si>
  <si>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</si>
  <si>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</si>
  <si>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</si>
  <si>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</si>
  <si>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</si>
  <si>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</si>
  <si>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</si>
  <si>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</si>
  <si>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</si>
  <si>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</si>
  <si>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</si>
  <si>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</si>
  <si>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</si>
  <si>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</si>
  <si>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</si>
  <si>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</si>
  <si>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</si>
  <si>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</si>
  <si>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</si>
  <si>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</si>
  <si>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</si>
  <si>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</si>
  <si>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</si>
  <si>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</si>
  <si>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</si>
  <si>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</si>
  <si>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</si>
  <si>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</si>
  <si>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</si>
  <si>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</si>
  <si>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</si>
  <si>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</si>
  <si>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</si>
  <si>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</si>
  <si>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</si>
  <si>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</si>
  <si>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</si>
  <si>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</si>
  <si>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</si>
  <si>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</si>
  <si>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</si>
  <si>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</si>
  <si>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</si>
  <si>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</si>
  <si>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</si>
  <si>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</si>
  <si>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</si>
  <si>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</si>
  <si>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</si>
  <si>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</si>
  <si>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</si>
  <si>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</si>
  <si>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</si>
  <si>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</si>
  <si>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</si>
  <si>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</si>
  <si>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</si>
  <si>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</si>
  <si>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</si>
  <si>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</si>
  <si>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</si>
  <si>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</si>
  <si>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</si>
  <si>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</si>
  <si>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</si>
  <si>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</si>
  <si>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</si>
  <si>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</si>
  <si>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</si>
  <si>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</si>
  <si>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</si>
  <si>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</si>
  <si>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</si>
  <si>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</si>
  <si>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</si>
  <si>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</si>
  <si>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</si>
  <si>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</si>
  <si>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</si>
  <si>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</si>
  <si>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</si>
  <si>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</si>
  <si>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</si>
  <si>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</si>
  <si>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</si>
  <si>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</si>
  <si>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</si>
  <si>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</si>
  <si>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</si>
  <si>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</si>
  <si>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</si>
  <si>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</si>
  <si>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</si>
  <si>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</si>
  <si>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</si>
  <si>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</si>
  <si>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</si>
  <si>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</si>
  <si>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</si>
  <si>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</si>
  <si>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</si>
  <si>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</si>
  <si>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</si>
  <si>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</si>
  <si>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</si>
  <si>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</si>
  <si>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</si>
  <si>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</si>
  <si>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</si>
  <si>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</si>
  <si>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</si>
  <si>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</si>
  <si>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</si>
  <si>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</si>
  <si>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</si>
  <si>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</si>
  <si>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</si>
  <si>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</si>
  <si>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</si>
  <si>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</si>
  <si>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</si>
  <si>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</si>
  <si>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</si>
  <si>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</si>
  <si>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</si>
  <si>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</si>
  <si>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</si>
  <si>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</si>
  <si>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</si>
  <si>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</si>
  <si>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</si>
  <si>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</si>
  <si>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</si>
  <si>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</si>
  <si>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</si>
  <si>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</si>
  <si>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</si>
  <si>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</si>
  <si>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</si>
  <si>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</si>
  <si>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</si>
  <si>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</si>
  <si>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</si>
  <si>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</si>
  <si>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</si>
  <si>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</si>
  <si>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</si>
  <si>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</si>
  <si>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</si>
  <si>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</si>
  <si>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</si>
  <si>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</si>
  <si>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</si>
  <si>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</si>
  <si>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</si>
  <si>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</si>
  <si>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</si>
  <si>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</si>
  <si>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</si>
  <si>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</si>
  <si>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</si>
  <si>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</si>
  <si>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</si>
  <si>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</si>
  <si>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</si>
  <si>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</si>
  <si>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</si>
  <si>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</si>
  <si>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</si>
  <si>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</si>
  <si>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</si>
  <si>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</si>
  <si>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</si>
  <si>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</si>
  <si>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</si>
  <si>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</si>
  <si>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</si>
  <si>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</si>
  <si>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</si>
  <si>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</si>
  <si>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</si>
  <si>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</si>
  <si>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</si>
  <si>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</si>
  <si>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</si>
  <si>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</si>
  <si>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</si>
  <si>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</si>
  <si>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</si>
  <si>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</si>
  <si>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</si>
  <si>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</si>
  <si>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</si>
  <si>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</si>
  <si>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</si>
  <si>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</si>
  <si>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</si>
  <si>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</si>
  <si>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</si>
  <si>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</si>
  <si>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</si>
  <si>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</si>
  <si>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</si>
  <si>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</si>
  <si>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</si>
  <si>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</si>
  <si>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</si>
  <si>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</si>
  <si>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</si>
  <si>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</si>
  <si>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</si>
  <si>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</si>
  <si>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</si>
  <si>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</si>
  <si>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</si>
  <si>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</si>
  <si>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</si>
  <si>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</si>
  <si>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</si>
  <si>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</si>
  <si>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</si>
  <si>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</si>
  <si>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</si>
  <si>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</si>
  <si>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</si>
  <si>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</si>
  <si>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</si>
  <si>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</si>
  <si>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</si>
  <si>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</si>
  <si>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</si>
  <si>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</si>
  <si>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</si>
  <si>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</si>
  <si>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</si>
  <si>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</si>
  <si>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</si>
  <si>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</si>
  <si>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</si>
  <si>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</si>
  <si>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</si>
  <si>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</si>
  <si>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</si>
  <si>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</si>
  <si>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</si>
  <si>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</si>
  <si>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</si>
  <si>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</si>
  <si>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</si>
  <si>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</si>
  <si>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</si>
  <si>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</si>
  <si>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</si>
  <si>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</si>
  <si>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</si>
  <si>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</si>
  <si>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</si>
  <si>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</si>
  <si>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</si>
  <si>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</si>
  <si>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</si>
  <si>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</si>
  <si>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</si>
  <si>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</si>
  <si>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</si>
  <si>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</si>
  <si>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</si>
  <si>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</si>
  <si>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</si>
  <si>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</si>
  <si>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</si>
  <si>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</si>
  <si>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</si>
  <si>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</si>
  <si>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</si>
  <si>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</si>
  <si>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</si>
  <si>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</si>
  <si>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</si>
  <si>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</si>
  <si>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</si>
  <si>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</si>
  <si>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</si>
  <si>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</si>
  <si>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</si>
  <si>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</si>
  <si>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</si>
  <si>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</si>
  <si>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</si>
  <si>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</si>
  <si>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</si>
  <si>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</si>
  <si>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</si>
  <si>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</si>
  <si>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</si>
  <si>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</si>
  <si>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</si>
  <si>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</si>
  <si>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</si>
  <si>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</si>
  <si>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</si>
  <si>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</si>
  <si>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</si>
  <si>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</si>
  <si>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</si>
  <si>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</si>
  <si>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</si>
  <si>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</si>
  <si>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</si>
  <si>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</si>
  <si>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</si>
  <si>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</si>
  <si>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</si>
  <si>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</si>
  <si>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</si>
  <si>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</si>
  <si>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</si>
  <si>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</si>
  <si>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</si>
  <si>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</si>
  <si>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</si>
  <si>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</si>
  <si>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</si>
  <si>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</si>
  <si>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</si>
  <si>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</si>
  <si>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</si>
  <si>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</si>
  <si>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</si>
  <si>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</si>
  <si>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</si>
  <si>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</si>
  <si>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</si>
  <si>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</si>
  <si>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</si>
  <si>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</si>
  <si>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</si>
  <si>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</si>
  <si>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</si>
  <si>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</si>
  <si>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</si>
  <si>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</si>
  <si>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</si>
  <si>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</si>
  <si>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</si>
  <si>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</si>
  <si>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</si>
  <si>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</si>
  <si>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</si>
  <si>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</si>
  <si>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</si>
  <si>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</si>
  <si>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</si>
  <si>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</si>
  <si>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</si>
  <si>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</si>
  <si>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</si>
  <si>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</si>
  <si>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</si>
  <si>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</si>
  <si>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</si>
  <si>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</si>
  <si>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</si>
  <si>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</si>
  <si>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</si>
  <si>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</si>
  <si>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</si>
  <si>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</si>
  <si>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</si>
  <si>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</si>
  <si>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</si>
  <si>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</si>
  <si>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</si>
  <si>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</si>
  <si>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</si>
  <si>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</si>
  <si>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</si>
  <si>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</si>
  <si>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</si>
  <si>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</si>
  <si>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</si>
  <si>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</si>
  <si>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</si>
  <si>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</si>
  <si>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</si>
  <si>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</si>
  <si>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</si>
  <si>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</si>
  <si>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</si>
  <si>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</si>
  <si>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</si>
  <si>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</si>
  <si>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</si>
  <si>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</si>
  <si>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</si>
  <si>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</si>
  <si>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</si>
  <si>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</si>
  <si>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</si>
  <si>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</si>
  <si>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</si>
  <si>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</si>
  <si>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</si>
  <si>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</si>
  <si>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</si>
  <si>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</si>
  <si>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</si>
  <si>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</si>
  <si>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</si>
  <si>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</si>
  <si>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</si>
  <si>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</si>
  <si>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</si>
  <si>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</si>
  <si>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</si>
  <si>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</si>
  <si>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</si>
  <si>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</si>
  <si>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</si>
  <si>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</si>
  <si>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</si>
  <si>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</si>
  <si>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</si>
  <si>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</si>
  <si>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</si>
  <si>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</si>
  <si>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</si>
  <si>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</si>
  <si>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</si>
  <si>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</si>
  <si>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</si>
  <si>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</si>
  <si>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</si>
  <si>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</si>
  <si>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</si>
  <si>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</si>
  <si>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</si>
  <si>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</si>
  <si>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</si>
  <si>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</si>
  <si>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</si>
  <si>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</si>
  <si>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</si>
  <si>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</si>
  <si>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</si>
  <si>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</si>
  <si>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</si>
  <si>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</si>
  <si>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</si>
  <si>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</si>
  <si>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</si>
  <si>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</si>
  <si>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</si>
  <si>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</si>
  <si>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</si>
  <si>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</si>
  <si>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</si>
  <si>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</si>
  <si>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</si>
  <si>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</si>
  <si>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</si>
  <si>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</si>
  <si>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</si>
  <si>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</si>
  <si>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</si>
  <si>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</si>
  <si>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</si>
  <si>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</si>
  <si>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</si>
  <si>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</si>
  <si>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</si>
  <si>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</si>
  <si>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</si>
  <si>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</si>
  <si>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</si>
  <si>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</si>
  <si>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</si>
  <si>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</si>
  <si>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</si>
  <si>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</si>
  <si>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</si>
  <si>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</si>
  <si>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</si>
  <si>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</si>
  <si>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</si>
  <si>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</si>
  <si>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</si>
  <si>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</si>
  <si>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</si>
  <si>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</si>
  <si>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</si>
  <si>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</si>
  <si>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</si>
  <si>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</si>
  <si>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</si>
  <si>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</si>
  <si>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</si>
  <si>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</si>
  <si>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</si>
  <si>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</si>
  <si>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</si>
  <si>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</si>
  <si>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</si>
  <si>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</si>
  <si>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</si>
  <si>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</si>
  <si>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</si>
  <si>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</si>
  <si>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</si>
  <si>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</si>
  <si>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</si>
  <si>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</si>
  <si>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</si>
  <si>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</si>
  <si>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</si>
  <si>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</si>
  <si>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</si>
  <si>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</si>
  <si>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</si>
  <si>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</si>
  <si>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</si>
  <si>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</si>
  <si>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</si>
  <si>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</si>
  <si>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</si>
  <si>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</si>
  <si>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</si>
  <si>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</si>
  <si>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</si>
  <si>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</si>
  <si>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</si>
  <si>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</si>
  <si>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</si>
  <si>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</si>
  <si>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</si>
  <si>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</si>
  <si>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</si>
  <si>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</si>
  <si>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</si>
  <si>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</si>
  <si>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</si>
  <si>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</si>
  <si>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</si>
  <si>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</si>
  <si>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</si>
  <si>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</si>
  <si>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</si>
  <si>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</si>
  <si>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</si>
  <si>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</si>
  <si>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</si>
  <si>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</si>
  <si>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</si>
  <si>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</si>
  <si>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</si>
  <si>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</si>
  <si>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</si>
  <si>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</si>
  <si>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</si>
  <si>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</si>
  <si>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</si>
  <si>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</si>
  <si>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</si>
  <si>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</si>
  <si>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</si>
  <si>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</si>
  <si>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</si>
  <si>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</si>
  <si>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</si>
  <si>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</si>
  <si>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</si>
  <si>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</si>
  <si>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</si>
  <si>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</si>
  <si>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</si>
  <si>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</si>
  <si>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</si>
  <si>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</si>
  <si>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</si>
  <si>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</si>
  <si>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</si>
  <si>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</si>
  <si>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</si>
  <si>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</si>
  <si>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</si>
  <si>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</si>
  <si>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</si>
  <si>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</si>
  <si>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</si>
  <si>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</si>
  <si>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</si>
  <si>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</si>
  <si>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</si>
  <si>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</si>
  <si>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</si>
  <si>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</si>
  <si>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</si>
  <si>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</si>
  <si>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</si>
  <si>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</si>
  <si>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</si>
  <si>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</si>
  <si>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</si>
  <si>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</si>
  <si>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</si>
  <si>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</si>
  <si>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</si>
  <si>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</si>
  <si>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</si>
  <si>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</si>
  <si>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</si>
  <si>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</si>
  <si>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</si>
  <si>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</si>
  <si>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</si>
  <si>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</si>
  <si>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</si>
  <si>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</si>
  <si>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</si>
  <si>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</si>
  <si>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</si>
  <si>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</si>
  <si>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</si>
  <si>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</si>
  <si>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</si>
  <si>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</si>
  <si>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</si>
  <si>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</si>
  <si>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</si>
  <si>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</si>
  <si>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</si>
  <si>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</si>
  <si>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</si>
  <si>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</si>
  <si>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</si>
  <si>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</si>
  <si>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</si>
  <si>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</si>
  <si>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</si>
  <si>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</si>
  <si>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</si>
  <si>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</si>
  <si>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</si>
  <si>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</si>
  <si>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</si>
  <si>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</si>
  <si>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</si>
  <si>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</si>
  <si>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</si>
  <si>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</si>
  <si>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</si>
  <si>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</si>
  <si>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</si>
  <si>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</si>
  <si>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</si>
  <si>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</si>
  <si>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</si>
  <si>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</si>
  <si>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</si>
  <si>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</si>
  <si>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</si>
  <si>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</si>
  <si>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</si>
  <si>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</si>
  <si>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</si>
  <si>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</si>
  <si>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</si>
  <si>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</si>
  <si>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</si>
  <si>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</si>
  <si>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</si>
  <si>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</si>
  <si>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</si>
  <si>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</si>
  <si>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</si>
  <si>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</si>
  <si>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</si>
  <si>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</si>
  <si>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</si>
  <si>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</si>
  <si>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</si>
  <si>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</si>
  <si>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</si>
  <si>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</si>
  <si>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</si>
  <si>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</si>
  <si>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</si>
  <si>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</si>
  <si>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</si>
  <si>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</si>
  <si>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</si>
  <si>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</si>
  <si>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</si>
  <si>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</si>
  <si>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</si>
  <si>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</si>
  <si>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</si>
  <si>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</si>
  <si>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</si>
  <si>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</si>
  <si>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</si>
  <si>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</si>
  <si>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</si>
  <si>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</si>
  <si>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</si>
  <si>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</si>
  <si>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</si>
  <si>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</si>
  <si>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</si>
  <si>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</si>
  <si>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</si>
  <si>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</si>
  <si>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</si>
  <si>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</si>
  <si>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</si>
  <si>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</si>
  <si>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</si>
  <si>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</si>
  <si>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</si>
  <si>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</si>
  <si>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</si>
  <si>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</si>
  <si>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</si>
  <si>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</si>
  <si>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</si>
  <si>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</si>
  <si>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</si>
  <si>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</si>
  <si>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</si>
  <si>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</si>
  <si>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</si>
  <si>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</si>
  <si>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</si>
  <si>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</si>
  <si>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</si>
  <si>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</si>
  <si>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</si>
  <si>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</si>
  <si>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</si>
  <si>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</si>
  <si>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</si>
  <si>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</si>
  <si>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</si>
  <si>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</si>
  <si>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</si>
  <si>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</si>
  <si>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</si>
  <si>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</si>
  <si>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</si>
  <si>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</si>
  <si>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</si>
  <si>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</si>
  <si>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</si>
  <si>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</si>
  <si>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</si>
  <si>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</si>
  <si>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</si>
  <si>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</si>
  <si>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</si>
  <si>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</si>
  <si>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</si>
  <si>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</si>
  <si>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</si>
  <si>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</si>
  <si>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</si>
  <si>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</si>
  <si>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</si>
  <si>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</si>
  <si>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</si>
  <si>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</si>
  <si>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</si>
  <si>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</si>
  <si>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</si>
  <si>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</si>
  <si>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</si>
  <si>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</si>
  <si>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</si>
  <si>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</si>
  <si>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</si>
  <si>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</si>
  <si>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</si>
  <si>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</si>
  <si>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</si>
  <si>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</si>
  <si>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</si>
  <si>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</si>
  <si>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</si>
  <si>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</si>
  <si>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</si>
  <si>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</si>
  <si>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</si>
  <si>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</si>
  <si>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</si>
  <si>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</si>
  <si>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</si>
  <si>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</si>
  <si>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</si>
  <si>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</si>
  <si>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</si>
  <si>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</si>
  <si>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</si>
  <si>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</si>
  <si>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</si>
  <si>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</si>
  <si>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</si>
  <si>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</si>
  <si>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</si>
  <si>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</si>
  <si>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</si>
  <si>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</si>
  <si>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</si>
  <si>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</si>
  <si>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</si>
  <si>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</si>
  <si>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</si>
  <si>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</si>
  <si>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</si>
  <si>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</si>
  <si>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</si>
  <si>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</si>
  <si>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</si>
  <si>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</si>
  <si>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</si>
  <si>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</si>
  <si>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</si>
  <si>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</si>
  <si>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</si>
  <si>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</si>
  <si>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</si>
  <si>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</si>
  <si>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</si>
  <si>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</si>
  <si>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</si>
  <si>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</si>
  <si>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</si>
  <si>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</si>
  <si>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</si>
  <si>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</si>
  <si>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</si>
  <si>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</si>
  <si>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</si>
  <si>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</si>
  <si>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</si>
  <si>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</si>
  <si>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</si>
  <si>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</si>
  <si>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</si>
  <si>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</si>
  <si>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</si>
  <si>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</si>
  <si>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</si>
  <si>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</si>
  <si>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</si>
  <si>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</si>
  <si>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</si>
  <si>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</si>
  <si>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</si>
  <si>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</si>
  <si>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</si>
  <si>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</si>
  <si>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</si>
  <si>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</si>
  <si>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</si>
  <si>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</si>
  <si>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</si>
  <si>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</si>
  <si>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</si>
  <si>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</si>
  <si>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</si>
  <si>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</si>
  <si>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</si>
  <si>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</si>
  <si>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</si>
  <si>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</si>
  <si>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</si>
  <si>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</si>
  <si>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</si>
  <si>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</si>
  <si>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</si>
  <si>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</si>
  <si>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</si>
  <si>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</si>
  <si>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</si>
  <si>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</si>
  <si>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</si>
  <si>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</si>
  <si>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</si>
  <si>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</si>
  <si>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</si>
  <si>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</si>
  <si>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</si>
  <si>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</si>
  <si>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</si>
  <si>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</si>
  <si>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</si>
  <si>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</si>
  <si>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</si>
  <si>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</si>
  <si>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</si>
  <si>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</si>
  <si>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</si>
  <si>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</si>
  <si>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</si>
  <si>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</si>
  <si>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</si>
  <si>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</si>
  <si>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</si>
  <si>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</si>
  <si>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</si>
  <si>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</si>
  <si>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</si>
  <si>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</si>
  <si>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</si>
  <si>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</si>
  <si>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</si>
  <si>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</si>
  <si>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</si>
  <si>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</si>
  <si>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</si>
  <si>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</si>
  <si>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</si>
  <si>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</si>
  <si>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</si>
  <si>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</si>
  <si>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</si>
  <si>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</si>
  <si>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</si>
  <si>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</si>
  <si>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</si>
  <si>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</si>
  <si>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</si>
  <si>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</si>
  <si>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</si>
  <si>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</si>
  <si>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</si>
  <si>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</si>
  <si>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</si>
  <si>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</si>
  <si>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</si>
  <si>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</si>
  <si>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</si>
  <si>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</si>
  <si>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</si>
  <si>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</si>
  <si>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</si>
  <si>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</si>
  <si>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</si>
  <si>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</si>
  <si>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</si>
  <si>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</si>
  <si>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</si>
  <si>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</si>
  <si>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</si>
  <si>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</si>
  <si>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</si>
  <si>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</si>
  <si>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</si>
  <si>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</si>
  <si>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</si>
  <si>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</si>
  <si>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</si>
  <si>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</si>
  <si>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</si>
  <si>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</si>
  <si>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</si>
  <si>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</si>
  <si>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</si>
  <si>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</si>
  <si>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</si>
  <si>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</si>
  <si>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</si>
  <si>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</si>
  <si>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</si>
  <si>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</si>
  <si>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</si>
  <si>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</si>
  <si>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</si>
  <si>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</si>
  <si>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</si>
  <si>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</si>
  <si>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</si>
  <si>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</si>
  <si>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</si>
  <si>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</si>
  <si>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</si>
  <si>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</si>
  <si>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</si>
  <si>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</si>
  <si>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</si>
  <si>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</si>
  <si>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</si>
  <si>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</si>
  <si>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</si>
  <si>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</si>
  <si>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</si>
  <si>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</si>
  <si>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</si>
  <si>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</si>
  <si>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</si>
  <si>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</si>
  <si>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</si>
  <si>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</si>
  <si>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</si>
  <si>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</si>
  <si>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</si>
  <si>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</si>
  <si>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</si>
  <si>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</si>
  <si>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</si>
  <si>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</si>
  <si>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</si>
  <si>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</si>
  <si>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</si>
  <si>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</si>
  <si>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</si>
  <si>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</si>
  <si>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</si>
  <si>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</si>
  <si>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</si>
  <si>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</si>
  <si>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</si>
  <si>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</si>
  <si>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</si>
  <si>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</si>
  <si>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</si>
  <si>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</si>
  <si>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</si>
  <si>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</si>
  <si>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</si>
  <si>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</si>
  <si>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</si>
  <si>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</si>
  <si>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</si>
  <si>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</si>
  <si>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</si>
  <si>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</si>
  <si>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</si>
  <si>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</si>
  <si>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</si>
  <si>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</si>
  <si>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</si>
  <si>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</si>
  <si>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</si>
  <si>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</si>
  <si>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</si>
  <si>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</si>
  <si>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</si>
  <si>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</si>
  <si>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</si>
  <si>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</si>
  <si>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</si>
  <si>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</si>
  <si>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</si>
  <si>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</si>
  <si>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</si>
  <si>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</si>
  <si>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</si>
  <si>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</si>
  <si>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</si>
  <si>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</si>
  <si>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</si>
  <si>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</si>
  <si>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</si>
  <si>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</si>
  <si>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</si>
  <si>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</si>
  <si>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</si>
  <si>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</si>
  <si>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</si>
  <si>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</si>
  <si>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</si>
  <si>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</si>
  <si>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</si>
  <si>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</si>
  <si>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</si>
  <si>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</si>
  <si>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</si>
  <si>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</si>
  <si>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</si>
  <si>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</si>
  <si>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</si>
  <si>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</si>
  <si>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</si>
  <si>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</si>
  <si>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</si>
  <si>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</si>
  <si>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</si>
  <si>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</si>
  <si>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</si>
  <si>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</si>
  <si>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</si>
  <si>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</si>
  <si>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</si>
  <si>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</si>
  <si>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</si>
  <si>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</si>
  <si>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</si>
  <si>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</si>
  <si>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</si>
  <si>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</si>
  <si>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</si>
  <si>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</si>
  <si>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</si>
  <si>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</si>
  <si>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</si>
  <si>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</si>
  <si>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</si>
  <si>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</si>
  <si>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</si>
  <si>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</si>
  <si>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</si>
  <si>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</si>
  <si>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</si>
  <si>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</si>
  <si>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</si>
  <si>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</si>
  <si>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</si>
  <si>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</si>
  <si>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</si>
  <si>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</si>
  <si>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</si>
  <si>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</si>
  <si>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</si>
  <si>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</si>
  <si>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</si>
  <si>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</si>
  <si>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</si>
  <si>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</si>
  <si>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</si>
  <si>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</si>
  <si>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</si>
  <si>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</si>
  <si>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</si>
  <si>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</si>
  <si>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</si>
  <si>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</si>
  <si>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</si>
  <si>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</si>
  <si>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</si>
  <si>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</si>
  <si>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</si>
  <si>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</si>
  <si>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</si>
  <si>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</si>
  <si>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</si>
  <si>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</si>
  <si>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</si>
  <si>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</si>
  <si>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</si>
  <si>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</si>
  <si>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</si>
  <si>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</si>
  <si>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</si>
  <si>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</si>
  <si>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</si>
  <si>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</si>
  <si>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</si>
  <si>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</si>
  <si>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</si>
  <si>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</si>
  <si>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</si>
  <si>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</si>
  <si>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</si>
  <si>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</si>
  <si>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</si>
  <si>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</si>
  <si>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</si>
  <si>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</si>
  <si>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</si>
  <si>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</si>
  <si>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</si>
  <si>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</si>
  <si>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</si>
  <si>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</si>
  <si>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</si>
  <si>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</si>
  <si>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</si>
  <si>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</si>
  <si>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</si>
  <si>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</si>
  <si>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</si>
  <si>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</si>
  <si>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</si>
  <si>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</si>
  <si>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</si>
  <si>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</si>
  <si>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</si>
  <si>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</si>
  <si>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</si>
  <si>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</si>
  <si>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</si>
  <si>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</si>
  <si>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</si>
  <si>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</si>
  <si>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</si>
  <si>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</si>
  <si>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</si>
  <si>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</si>
  <si>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</si>
  <si>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</si>
  <si>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</si>
  <si>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</si>
  <si>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</si>
  <si>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</si>
  <si>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</si>
  <si>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</si>
  <si>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</si>
  <si>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</si>
  <si>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</si>
  <si>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</si>
  <si>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</si>
  <si>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</si>
  <si>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</si>
  <si>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</si>
  <si>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</si>
  <si>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</si>
  <si>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</si>
  <si>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</si>
  <si>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</si>
  <si>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</si>
  <si>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</si>
  <si>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</si>
  <si>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</si>
  <si>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</si>
  <si>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</si>
  <si>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</si>
  <si>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</si>
  <si>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</si>
  <si>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</si>
  <si>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</si>
  <si>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</si>
  <si>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</si>
  <si>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</si>
  <si>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</si>
  <si>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</si>
  <si>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</si>
  <si>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</si>
  <si>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</si>
  <si>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</si>
  <si>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</si>
  <si>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</si>
  <si>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</si>
  <si>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</si>
  <si>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</si>
  <si>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</si>
  <si>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</si>
  <si>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</si>
  <si>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</si>
  <si>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</si>
  <si>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</si>
  <si>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</si>
  <si>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</si>
  <si>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</si>
  <si>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</si>
  <si>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</si>
  <si>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</si>
  <si>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</si>
  <si>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</si>
  <si>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</si>
  <si>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</si>
  <si>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</si>
  <si>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</si>
  <si>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</si>
  <si>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</si>
  <si>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</si>
  <si>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</si>
  <si>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</si>
  <si>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</si>
  <si>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</si>
  <si>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</si>
  <si>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</si>
  <si>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</si>
  <si>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</si>
  <si>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</si>
  <si>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</si>
  <si>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</si>
  <si>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</si>
  <si>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</si>
  <si>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</si>
  <si>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</si>
  <si>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</si>
  <si>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</si>
  <si>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</si>
  <si>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</si>
  <si>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</si>
  <si>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</si>
  <si>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</si>
  <si>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</si>
  <si>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</si>
  <si>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</si>
  <si>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</si>
  <si>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</si>
  <si>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</si>
  <si>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</si>
  <si>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</si>
  <si>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</si>
  <si>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</si>
  <si>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</si>
  <si>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</si>
  <si>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</si>
  <si>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</si>
  <si>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</si>
  <si>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</si>
  <si>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</si>
  <si>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</si>
  <si>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</si>
  <si>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</si>
  <si>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</si>
  <si>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</si>
  <si>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</si>
  <si>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</si>
  <si>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</si>
  <si>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</si>
  <si>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</si>
  <si>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</si>
  <si>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</si>
  <si>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</si>
  <si>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</si>
  <si>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</si>
  <si>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</si>
  <si>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</si>
  <si>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</si>
  <si>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</si>
  <si>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</si>
  <si>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</si>
  <si>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</si>
  <si>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</si>
  <si>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</si>
  <si>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</si>
  <si>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</si>
  <si>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</si>
  <si>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</si>
  <si>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</si>
  <si>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</si>
  <si>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</si>
  <si>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</si>
  <si>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</si>
  <si>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</si>
  <si>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</si>
  <si>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</si>
  <si>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</si>
  <si>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</si>
  <si>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</si>
  <si>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</si>
  <si>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</si>
  <si>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</si>
  <si>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</si>
  <si>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</si>
  <si>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</si>
  <si>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</si>
  <si>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</si>
  <si>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</si>
  <si>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</si>
  <si>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</si>
  <si>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</si>
  <si>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</si>
  <si>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</si>
  <si>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</si>
  <si>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</si>
  <si>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</si>
  <si>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</si>
  <si>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</si>
  <si>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</si>
  <si>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</si>
  <si>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</si>
  <si>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</si>
  <si>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</si>
  <si>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</si>
  <si>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</si>
  <si>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</si>
  <si>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</si>
  <si>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</si>
  <si>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</si>
  <si>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</si>
  <si>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</si>
  <si>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</si>
  <si>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</si>
  <si>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</si>
  <si>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</si>
  <si>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</si>
  <si>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</si>
  <si>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</si>
  <si>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</si>
  <si>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</si>
  <si>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</si>
  <si>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</si>
  <si>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</si>
  <si>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</si>
  <si>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</si>
  <si>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</si>
  <si>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</si>
  <si>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</si>
  <si>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</si>
  <si>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</si>
  <si>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</si>
  <si>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</si>
  <si>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</si>
  <si>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</si>
  <si>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</si>
  <si>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</si>
  <si>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</si>
  <si>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</si>
  <si>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</si>
  <si>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</si>
  <si>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</si>
  <si>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</si>
  <si>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</si>
  <si>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</si>
  <si>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</si>
  <si>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</si>
  <si>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</si>
  <si>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</si>
  <si>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</si>
  <si>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</si>
  <si>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</si>
  <si>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</si>
  <si>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</si>
  <si>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</si>
  <si>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</si>
  <si>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</si>
  <si>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</si>
  <si>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</si>
  <si>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</si>
  <si>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</si>
  <si>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</si>
  <si>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</si>
  <si>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</si>
  <si>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</si>
  <si>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</si>
  <si>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</si>
  <si>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</si>
  <si>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</si>
  <si>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</si>
  <si>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</si>
  <si>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</si>
  <si>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</si>
  <si>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</si>
  <si>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</si>
  <si>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</si>
  <si>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</si>
  <si>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</si>
  <si>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</si>
  <si>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</si>
  <si>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</si>
  <si>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</si>
  <si>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</si>
  <si>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</si>
  <si>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</si>
  <si>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</si>
  <si>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</si>
  <si>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</si>
  <si>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</si>
  <si>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</si>
  <si>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</si>
  <si>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</si>
  <si>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</si>
  <si>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</si>
  <si>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</si>
  <si>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</si>
  <si>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</si>
  <si>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</si>
  <si>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</si>
  <si>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</si>
  <si>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</si>
  <si>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</si>
  <si>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</si>
  <si>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</si>
  <si>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</si>
  <si>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</si>
  <si>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</si>
  <si>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</si>
  <si>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</si>
  <si>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</si>
  <si>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</si>
  <si>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</si>
  <si>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</si>
  <si>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</si>
  <si>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</si>
  <si>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</si>
  <si>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</si>
  <si>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</si>
  <si>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</si>
  <si>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</si>
  <si>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</si>
  <si>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</si>
  <si>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</si>
  <si>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</si>
  <si>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</si>
  <si>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</si>
  <si>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</si>
  <si>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</si>
  <si>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</si>
  <si>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</si>
  <si>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</si>
  <si>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</si>
  <si>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</si>
  <si>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</si>
  <si>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</si>
  <si>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</si>
  <si>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</si>
  <si>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</si>
  <si>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</si>
  <si>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</si>
  <si>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</si>
  <si>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</si>
  <si>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</si>
  <si>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</si>
  <si>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</si>
  <si>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</si>
  <si>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</si>
  <si>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</si>
  <si>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</si>
  <si>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</si>
  <si>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</si>
  <si>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</si>
  <si>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</si>
  <si>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</si>
  <si>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</si>
  <si>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</si>
  <si>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</si>
  <si>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</si>
  <si>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</si>
  <si>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</si>
  <si>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</si>
  <si>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</si>
  <si>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</si>
  <si>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</si>
  <si>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</si>
  <si>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</si>
  <si>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</si>
  <si>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</si>
  <si>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</si>
  <si>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</si>
  <si>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</si>
  <si>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</si>
  <si>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</si>
  <si>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</si>
  <si>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</si>
  <si>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</si>
  <si>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</si>
  <si>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</si>
  <si>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</si>
  <si>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</si>
  <si>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</si>
  <si>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</si>
  <si>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</si>
  <si>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</si>
  <si>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</si>
  <si>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</si>
  <si>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</si>
  <si>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</si>
  <si>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</si>
  <si>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</si>
  <si>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</si>
  <si>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</si>
  <si>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</si>
  <si>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</si>
  <si>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</si>
  <si>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</si>
  <si>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</si>
  <si>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</si>
  <si>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</si>
  <si>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</si>
  <si>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</si>
  <si>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</si>
  <si>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</si>
  <si>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</si>
  <si>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</si>
  <si>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</si>
  <si>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</si>
  <si>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</si>
  <si>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</si>
  <si>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</si>
  <si>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</si>
  <si>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</si>
  <si>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</si>
  <si>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</si>
  <si>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</si>
  <si>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</si>
  <si>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</si>
  <si>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</si>
  <si>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</si>
  <si>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</si>
  <si>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</si>
  <si>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</si>
  <si>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</si>
  <si>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</si>
  <si>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</si>
  <si>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</si>
  <si>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</si>
  <si>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</si>
  <si>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</si>
  <si>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</si>
  <si>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</si>
  <si>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</si>
  <si>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</si>
  <si>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</si>
  <si>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</si>
  <si>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</si>
  <si>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</si>
  <si>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</si>
  <si>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</si>
  <si>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</si>
  <si>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</si>
  <si>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</si>
  <si>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</si>
  <si>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</si>
  <si>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</si>
  <si>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</si>
  <si>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</si>
  <si>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</si>
  <si>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</si>
  <si>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</si>
  <si>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</si>
  <si>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</si>
  <si>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</si>
  <si>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</si>
  <si>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</si>
  <si>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</si>
  <si>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</si>
  <si>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</si>
  <si>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</si>
  <si>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</si>
  <si>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</si>
  <si>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</si>
  <si>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</si>
  <si>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</si>
  <si>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</si>
  <si>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</si>
  <si>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</si>
  <si>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</si>
  <si>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</si>
  <si>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</si>
  <si>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</si>
  <si>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</si>
  <si>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</si>
  <si>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</si>
  <si>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</si>
  <si>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</si>
  <si>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</si>
  <si>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</si>
  <si>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</si>
  <si>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</si>
  <si>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</si>
  <si>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</si>
  <si>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</si>
  <si>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</si>
  <si>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</si>
  <si>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</si>
  <si>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</si>
  <si>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</si>
  <si>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</si>
  <si>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</si>
  <si>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</si>
  <si>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</si>
  <si>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</si>
  <si>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</si>
  <si>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</si>
  <si>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</si>
  <si>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</si>
  <si>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</si>
  <si>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</si>
  <si>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</si>
  <si>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</si>
  <si>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</si>
  <si>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</si>
  <si>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</si>
  <si>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</si>
  <si>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</si>
  <si>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</si>
  <si>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</si>
  <si>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</si>
  <si>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</si>
  <si>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</si>
  <si>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</si>
  <si>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</si>
  <si>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</si>
  <si>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</si>
  <si>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</si>
  <si>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</si>
  <si>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</si>
  <si>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</si>
  <si>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</si>
  <si>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</si>
  <si>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</si>
  <si>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</si>
  <si>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</si>
  <si>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</si>
  <si>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</si>
  <si>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</si>
  <si>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</si>
  <si>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</si>
  <si>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</si>
  <si>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</si>
  <si>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</si>
  <si>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</si>
  <si>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</si>
  <si>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</si>
  <si>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</si>
  <si>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</si>
  <si>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</si>
  <si>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</si>
  <si>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</si>
  <si>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</si>
  <si>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</si>
  <si>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</si>
  <si>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</si>
  <si>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</si>
  <si>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</si>
  <si>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</si>
  <si>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</si>
  <si>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</si>
  <si>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</si>
  <si>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</si>
  <si>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</si>
  <si>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</si>
  <si>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</si>
  <si>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</si>
  <si>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</si>
  <si>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</si>
  <si>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</si>
  <si>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</si>
  <si>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</si>
  <si>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</si>
  <si>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</si>
  <si>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</si>
  <si>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</si>
  <si>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</si>
  <si>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</si>
  <si>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</si>
  <si>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</si>
  <si>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</si>
  <si>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</si>
  <si>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</si>
  <si>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</si>
  <si>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</si>
  <si>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</si>
  <si>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</si>
  <si>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</si>
  <si>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</si>
  <si>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</si>
  <si>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</si>
  <si>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</si>
  <si>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</si>
  <si>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</si>
  <si>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</si>
  <si>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</si>
  <si>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</si>
  <si>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</si>
  <si>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</si>
  <si>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</si>
  <si>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</si>
  <si>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</si>
  <si>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</si>
  <si>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</si>
  <si>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</si>
  <si>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</si>
  <si>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</si>
  <si>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</si>
  <si>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</si>
  <si>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</si>
  <si>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</si>
  <si>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</si>
  <si>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</si>
  <si>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</si>
  <si>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</si>
  <si>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</si>
  <si>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</si>
  <si>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</si>
  <si>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</si>
  <si>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</si>
  <si>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</si>
  <si>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</si>
  <si>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</si>
  <si>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</si>
  <si>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</si>
  <si>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</si>
  <si>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</si>
  <si>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</si>
  <si>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</si>
  <si>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</si>
  <si>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</si>
  <si>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</si>
  <si>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</si>
  <si>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</si>
  <si>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</si>
  <si>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</si>
  <si>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</si>
  <si>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</si>
  <si>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</si>
  <si>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</si>
  <si>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</si>
  <si>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</si>
  <si>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</si>
  <si>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</si>
  <si>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</si>
  <si>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</si>
  <si>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</si>
  <si>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</si>
  <si>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</si>
  <si>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</si>
  <si>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</si>
  <si>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</si>
  <si>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</si>
  <si>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</si>
  <si>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</si>
  <si>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</si>
  <si>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</si>
  <si>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</si>
  <si>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</si>
  <si>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</si>
  <si>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</si>
  <si>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</si>
  <si>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</si>
  <si>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</si>
  <si>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</si>
  <si>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</si>
  <si>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</si>
  <si>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</si>
  <si>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</si>
  <si>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</si>
  <si>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</si>
  <si>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</si>
  <si>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</si>
  <si>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</si>
  <si>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</si>
  <si>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</si>
  <si>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</si>
  <si>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</si>
  <si>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</si>
  <si>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</si>
  <si>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</si>
  <si>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</si>
  <si>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</si>
  <si>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</si>
  <si>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</si>
  <si>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</si>
  <si>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</si>
  <si>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</si>
  <si>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</si>
  <si>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</si>
  <si>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</si>
  <si>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</si>
  <si>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</si>
  <si>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</si>
  <si>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</si>
  <si>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</si>
  <si>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</si>
  <si>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</si>
  <si>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</si>
  <si>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</si>
  <si>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</si>
  <si>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</si>
  <si>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</si>
  <si>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</si>
  <si>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</si>
  <si>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</si>
  <si>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</si>
  <si>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</si>
  <si>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</si>
  <si>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</si>
  <si>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</si>
  <si>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</si>
  <si>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</si>
  <si>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</si>
  <si>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</si>
  <si>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</si>
  <si>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</si>
  <si>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</si>
  <si>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</si>
  <si>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</si>
  <si>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</si>
  <si>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</si>
  <si>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</si>
  <si>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</si>
  <si>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</si>
  <si>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</si>
  <si>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</si>
  <si>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</si>
  <si>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</si>
  <si>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</si>
  <si>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</si>
  <si>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</si>
  <si>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</si>
  <si>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</si>
  <si>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</si>
  <si>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</si>
  <si>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</si>
  <si>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</si>
  <si>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</si>
  <si>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</si>
  <si>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</si>
  <si>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</si>
  <si>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</si>
  <si>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</si>
  <si>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</si>
  <si>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</si>
  <si>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</si>
  <si>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</si>
  <si>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</si>
  <si>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</si>
  <si>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</si>
  <si>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</si>
  <si>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</si>
  <si>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</si>
  <si>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</si>
  <si>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</si>
  <si>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</si>
  <si>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</si>
  <si>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</si>
  <si>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</si>
  <si>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</si>
  <si>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</si>
  <si>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</si>
  <si>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</si>
  <si>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</si>
  <si>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</si>
  <si>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</si>
  <si>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</si>
  <si>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</si>
  <si>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</si>
  <si>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</si>
  <si>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</si>
  <si>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</si>
  <si>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</si>
  <si>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</si>
  <si>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</si>
  <si>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</si>
  <si>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</si>
  <si>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</si>
  <si>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</si>
  <si>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</si>
  <si>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</si>
  <si>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</si>
  <si>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</si>
  <si>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</si>
  <si>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</si>
  <si>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</si>
  <si>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</si>
  <si>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</si>
  <si>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</si>
  <si>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</si>
  <si>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</si>
  <si>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</si>
  <si>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</si>
  <si>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</si>
  <si>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</si>
  <si>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</si>
  <si>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</si>
  <si>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</si>
  <si>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</si>
  <si>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</si>
  <si>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</si>
  <si>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</si>
  <si>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</si>
  <si>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</si>
  <si>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</si>
  <si>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</si>
  <si>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</si>
  <si>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</si>
  <si>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</si>
  <si>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</si>
  <si>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</si>
  <si>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</si>
  <si>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</si>
  <si>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</si>
  <si>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</si>
  <si>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</si>
  <si>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</si>
  <si>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</si>
  <si>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</si>
  <si>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</si>
  <si>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</si>
  <si>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</si>
  <si>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</si>
  <si>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</si>
  <si>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</si>
  <si>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</si>
  <si>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</si>
  <si>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</si>
  <si>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</si>
  <si>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</si>
  <si>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</si>
  <si>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</si>
  <si>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</si>
  <si>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</si>
  <si>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</si>
  <si>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</si>
  <si>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</si>
  <si>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</si>
  <si>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</si>
  <si>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</si>
  <si>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</si>
  <si>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</si>
  <si>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</si>
  <si>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</si>
  <si>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</si>
  <si>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</si>
  <si>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</si>
  <si>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</si>
  <si>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</si>
  <si>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</si>
  <si>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</si>
  <si>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</si>
  <si>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</si>
  <si>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</si>
  <si>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</si>
  <si>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</si>
  <si>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</si>
  <si>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</si>
  <si>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</si>
  <si>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</si>
  <si>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</si>
  <si>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</si>
  <si>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</si>
  <si>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</si>
  <si>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</si>
  <si>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</si>
  <si>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</si>
  <si>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</si>
  <si>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</si>
  <si>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</si>
  <si>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</si>
  <si>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</si>
  <si>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</si>
  <si>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</si>
  <si>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</si>
  <si>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</si>
  <si>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</si>
  <si>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</si>
  <si>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</si>
  <si>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</si>
  <si>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</si>
  <si>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</si>
  <si>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</si>
  <si>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</si>
  <si>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</si>
  <si>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</si>
  <si>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</si>
  <si>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</si>
  <si>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</si>
  <si>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</si>
  <si>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</si>
  <si>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</si>
  <si>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</si>
  <si>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</si>
  <si>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</si>
  <si>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</si>
  <si>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</si>
  <si>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</si>
  <si>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</si>
  <si>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</si>
  <si>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</si>
  <si>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</si>
  <si>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</si>
  <si>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</si>
  <si>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</si>
  <si>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</si>
  <si>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</si>
  <si>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</si>
  <si>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</si>
  <si>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</si>
  <si>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</si>
  <si>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</si>
  <si>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</si>
  <si>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</si>
  <si>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</si>
  <si>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</si>
  <si>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</si>
  <si>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</si>
  <si>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</si>
  <si>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</si>
  <si>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</si>
  <si>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</si>
  <si>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</si>
  <si>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</si>
  <si>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</si>
  <si>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</si>
  <si>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</si>
  <si>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</si>
  <si>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</si>
  <si>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</si>
  <si>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</si>
  <si>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</si>
  <si>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</si>
  <si>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</si>
  <si>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</si>
  <si>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</si>
  <si>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</si>
  <si>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</si>
  <si>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</si>
  <si>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</si>
  <si>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</si>
  <si>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</si>
  <si>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</si>
  <si>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</si>
  <si>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</si>
  <si>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</si>
  <si>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</si>
  <si>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</si>
  <si>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</si>
  <si>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</si>
  <si>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</si>
  <si>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</si>
  <si>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</si>
  <si>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</si>
  <si>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</si>
  <si>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</si>
  <si>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</si>
  <si>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</si>
  <si>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</si>
  <si>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</si>
  <si>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</si>
  <si>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</si>
  <si>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</si>
  <si>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</si>
  <si>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</si>
  <si>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</si>
  <si>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</si>
  <si>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</si>
  <si>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</si>
  <si>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</si>
  <si>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</si>
  <si>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</si>
  <si>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</si>
  <si>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</si>
  <si>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</si>
  <si>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</si>
  <si>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</si>
  <si>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</si>
  <si>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</si>
  <si>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</si>
  <si>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</si>
  <si>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</si>
  <si>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</si>
  <si>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</si>
  <si>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</si>
  <si>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</si>
  <si>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</si>
  <si>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</si>
  <si>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</si>
  <si>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</si>
  <si>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</si>
  <si>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</si>
  <si>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</si>
  <si>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</si>
  <si>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</si>
  <si>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</si>
  <si>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</si>
  <si>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</si>
  <si>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</si>
  <si>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</si>
  <si>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</si>
  <si>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</si>
  <si>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</si>
  <si>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</si>
  <si>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</si>
  <si>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</si>
  <si>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</si>
  <si>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</si>
  <si>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</si>
  <si>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</si>
  <si>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</si>
  <si>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</si>
  <si>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</si>
  <si>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</si>
  <si>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</si>
  <si>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</si>
  <si>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</si>
  <si>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</si>
  <si>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</si>
  <si>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</si>
  <si>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</si>
  <si>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</si>
  <si>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</si>
  <si>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</si>
  <si>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</si>
  <si>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</si>
  <si>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</si>
  <si>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</si>
  <si>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</si>
  <si>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</si>
  <si>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</si>
  <si>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</si>
  <si>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</si>
  <si>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</si>
  <si>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</si>
  <si>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</si>
  <si>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</si>
  <si>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</si>
  <si>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</si>
  <si>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</si>
  <si>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</si>
  <si>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</si>
  <si>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</si>
  <si>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</si>
  <si>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</si>
  <si>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</si>
  <si>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</si>
  <si>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</si>
  <si>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</si>
  <si>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</si>
  <si>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</si>
  <si>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</si>
  <si>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</si>
  <si>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</si>
  <si>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</si>
  <si>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</si>
  <si>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</si>
  <si>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</si>
  <si>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</si>
  <si>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</si>
  <si>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</si>
  <si>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</si>
  <si>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</si>
  <si>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</si>
  <si>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</si>
  <si>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</si>
  <si>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</si>
  <si>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</si>
  <si>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</si>
  <si>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</si>
  <si>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</si>
  <si>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</si>
  <si>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</si>
  <si>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</si>
  <si>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</si>
  <si>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</si>
  <si>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</si>
  <si>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</si>
  <si>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</si>
  <si>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</si>
  <si>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</si>
  <si>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</si>
  <si>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</si>
  <si>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</si>
  <si>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</si>
  <si>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</si>
  <si>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</si>
  <si>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</si>
  <si>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</si>
  <si>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</si>
  <si>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</si>
  <si>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</si>
  <si>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</si>
  <si>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</si>
  <si>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</si>
  <si>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</si>
  <si>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</si>
  <si>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</si>
  <si>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</si>
  <si>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</si>
  <si>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</si>
  <si>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</si>
  <si>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</si>
  <si>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</si>
  <si>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</si>
  <si>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</si>
  <si>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</si>
  <si>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</si>
  <si>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</si>
  <si>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</si>
  <si>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</si>
  <si>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</si>
  <si>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</si>
  <si>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</si>
  <si>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</si>
  <si>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</si>
  <si>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</si>
  <si>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</si>
  <si>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</si>
  <si>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</si>
  <si>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</si>
  <si>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</si>
  <si>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</si>
  <si>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</si>
  <si>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</si>
  <si>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</si>
  <si>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</si>
  <si>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</si>
  <si>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</si>
  <si>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</si>
  <si>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</si>
  <si>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</si>
  <si>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</si>
  <si>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</si>
  <si>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</si>
  <si>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</si>
  <si>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</si>
  <si>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</si>
  <si>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</si>
  <si>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</si>
  <si>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</si>
  <si>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</si>
  <si>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</si>
  <si>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</si>
  <si>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</si>
  <si>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</si>
  <si>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</si>
  <si>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</si>
  <si>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</si>
  <si>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</si>
  <si>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</si>
  <si>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</si>
  <si>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</si>
  <si>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</si>
  <si>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</si>
  <si>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</si>
  <si>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</si>
  <si>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</si>
  <si>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</si>
  <si>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</si>
  <si>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</si>
  <si>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</si>
  <si>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</si>
  <si>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</si>
  <si>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</si>
  <si>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</si>
  <si>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</si>
  <si>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</si>
  <si>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</si>
  <si>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</si>
  <si>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</si>
  <si>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</si>
  <si>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</si>
  <si>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</si>
  <si>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</si>
  <si>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</si>
  <si>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</si>
  <si>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</si>
  <si>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</si>
  <si>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</si>
  <si>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</si>
  <si>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</si>
  <si>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</si>
  <si>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</si>
  <si>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</si>
  <si>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</si>
  <si>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</si>
  <si>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</si>
  <si>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</si>
  <si>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</si>
  <si>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</si>
  <si>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</si>
  <si>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</si>
  <si>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</si>
  <si>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</si>
  <si>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</si>
  <si>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</si>
  <si>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</si>
  <si>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</si>
  <si>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</si>
  <si>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</si>
  <si>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</si>
  <si>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</si>
  <si>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</si>
  <si>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</si>
  <si>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</si>
  <si>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</si>
  <si>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</si>
  <si>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</si>
  <si>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</si>
  <si>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</si>
  <si>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</si>
  <si>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</si>
  <si>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</si>
  <si>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</si>
  <si>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</si>
  <si>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</si>
  <si>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</si>
  <si>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</si>
  <si>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</si>
  <si>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</si>
  <si>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</si>
  <si>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</si>
  <si>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</si>
  <si>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</si>
  <si>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</si>
  <si>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</si>
  <si>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</si>
  <si>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</si>
  <si>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</si>
  <si>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</si>
  <si>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</si>
  <si>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</si>
  <si>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</si>
  <si>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</si>
  <si>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</si>
  <si>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</si>
  <si>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</si>
  <si>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</si>
  <si>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</si>
  <si>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</si>
  <si>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</si>
  <si>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</si>
  <si>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</si>
  <si>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</si>
  <si>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</si>
  <si>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</si>
  <si>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</si>
  <si>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</si>
  <si>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</si>
  <si>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</si>
  <si>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</si>
  <si>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</si>
  <si>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</si>
  <si>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</si>
  <si>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</si>
  <si>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</si>
  <si>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</si>
  <si>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</si>
  <si>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</si>
  <si>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</si>
  <si>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</si>
  <si>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</si>
  <si>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</si>
  <si>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</si>
  <si>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</si>
  <si>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</si>
  <si>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</si>
  <si>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</si>
  <si>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</si>
  <si>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</si>
  <si>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</si>
  <si>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</si>
  <si>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</si>
  <si>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</si>
  <si>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</si>
  <si>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</si>
  <si>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</si>
  <si>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</si>
  <si>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</si>
  <si>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</si>
  <si>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</si>
  <si>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</si>
  <si>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</si>
  <si>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</si>
  <si>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</si>
  <si>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</si>
  <si>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</si>
  <si>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</si>
  <si>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</si>
  <si>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</si>
  <si>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</si>
  <si>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</si>
  <si>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</si>
  <si>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</si>
  <si>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</si>
  <si>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</si>
  <si>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</si>
  <si>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</si>
  <si>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</si>
  <si>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</si>
  <si>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</si>
  <si>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</si>
  <si>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</si>
  <si>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</si>
  <si>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</si>
  <si>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</si>
  <si>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</si>
  <si>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</si>
  <si>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</si>
  <si>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</si>
  <si>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</si>
  <si>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</si>
  <si>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</si>
  <si>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</si>
  <si>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</si>
  <si>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</si>
  <si>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</si>
  <si>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</si>
  <si>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</si>
  <si>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</si>
  <si>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</si>
  <si>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</si>
  <si>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</si>
  <si>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</si>
  <si>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</si>
  <si>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</si>
  <si>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</si>
  <si>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</si>
  <si>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</si>
  <si>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</si>
  <si>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</si>
  <si>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</si>
  <si>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</si>
  <si>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</si>
  <si>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</si>
  <si>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</si>
  <si>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</si>
  <si>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</si>
  <si>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</si>
  <si>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</si>
  <si>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</si>
  <si>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</si>
  <si>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</si>
  <si>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</si>
  <si>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</si>
  <si>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</si>
  <si>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</si>
  <si>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</si>
  <si>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</si>
  <si>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</si>
  <si>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</si>
  <si>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</si>
  <si>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</si>
  <si>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</si>
  <si>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</si>
  <si>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</si>
  <si>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</si>
  <si>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</si>
  <si>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</si>
  <si>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</si>
  <si>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</si>
  <si>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</si>
  <si>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</si>
  <si>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</si>
  <si>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</si>
  <si>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</si>
  <si>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</si>
  <si>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</si>
  <si>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</si>
  <si>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</si>
  <si>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</si>
  <si>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</si>
  <si>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</si>
  <si>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</si>
  <si>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</si>
  <si>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</si>
  <si>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</si>
  <si>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</si>
  <si>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</si>
  <si>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</si>
  <si>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</si>
  <si>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</si>
  <si>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</si>
  <si>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</si>
  <si>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</si>
  <si>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</si>
  <si>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</si>
  <si>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</si>
  <si>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</si>
  <si>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</si>
  <si>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</si>
  <si>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</si>
  <si>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</si>
  <si>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</si>
  <si>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</si>
  <si>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</si>
  <si>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</si>
  <si>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</si>
  <si>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</si>
  <si>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</si>
  <si>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</si>
  <si>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</si>
  <si>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</si>
  <si>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</si>
  <si>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</si>
  <si>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</si>
  <si>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</si>
  <si>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</si>
  <si>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</si>
  <si>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</si>
  <si>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</si>
  <si>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</si>
  <si>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</si>
  <si>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</si>
  <si>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</si>
  <si>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</si>
  <si>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</si>
  <si>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</si>
  <si>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</si>
  <si>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</si>
  <si>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</si>
  <si>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</si>
  <si>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</si>
  <si>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</si>
  <si>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</si>
  <si>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</si>
  <si>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</si>
  <si>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</si>
  <si>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</si>
  <si>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</si>
  <si>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</si>
  <si>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</si>
  <si>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</si>
  <si>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</si>
  <si>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</si>
  <si>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</si>
  <si>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</si>
  <si>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</si>
  <si>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</si>
  <si>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</si>
  <si>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</si>
  <si>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</si>
  <si>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</si>
  <si>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</si>
  <si>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</si>
  <si>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</si>
  <si>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</si>
  <si>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</si>
  <si>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</si>
  <si>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</si>
  <si>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</si>
  <si>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</si>
  <si>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</si>
  <si>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</si>
  <si>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</si>
  <si>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</si>
  <si>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</si>
  <si>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</si>
  <si>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</si>
  <si>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</si>
  <si>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</si>
  <si>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</si>
  <si>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</si>
  <si>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</si>
  <si>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</si>
  <si>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</si>
  <si>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</si>
  <si>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</si>
  <si>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</si>
  <si>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</si>
  <si>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</si>
  <si>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</si>
  <si>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</si>
  <si>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</si>
  <si>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</si>
  <si>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</si>
  <si>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</si>
  <si>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</si>
  <si>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</si>
  <si>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</si>
  <si>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</si>
  <si>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</si>
  <si>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</si>
  <si>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</si>
  <si>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</si>
  <si>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</si>
  <si>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</si>
  <si>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</si>
  <si>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</si>
  <si>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</si>
  <si>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</si>
  <si>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</si>
  <si>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</si>
  <si>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</si>
  <si>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</si>
  <si>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</si>
  <si>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</si>
  <si>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</si>
  <si>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</si>
  <si>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</si>
  <si>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</si>
  <si>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</si>
  <si>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</si>
  <si>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</si>
  <si>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</si>
  <si>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</si>
  <si>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</si>
  <si>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</si>
  <si>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</si>
  <si>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</si>
  <si>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</si>
  <si>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</si>
  <si>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</si>
  <si>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</si>
  <si>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</si>
  <si>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</si>
  <si>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</si>
  <si>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</si>
  <si>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</si>
  <si>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</si>
  <si>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</si>
  <si>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</si>
  <si>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</si>
  <si>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</si>
  <si>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</si>
  <si>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</si>
  <si>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</si>
  <si>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</si>
  <si>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</si>
  <si>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</si>
  <si>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</si>
  <si>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</si>
  <si>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</si>
  <si>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</si>
  <si>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</si>
  <si>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</si>
  <si>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</si>
  <si>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</si>
  <si>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</si>
  <si>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</si>
  <si>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</si>
  <si>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</si>
  <si>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</si>
  <si>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</si>
  <si>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</si>
  <si>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</si>
  <si>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</si>
  <si>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</si>
  <si>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</si>
  <si>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</si>
  <si>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</si>
  <si>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</si>
  <si>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</si>
  <si>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</si>
  <si>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</si>
  <si>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</si>
  <si>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</si>
  <si>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</si>
  <si>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</si>
  <si>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</si>
  <si>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</si>
  <si>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</si>
  <si>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</si>
  <si>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</si>
  <si>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</si>
  <si>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</si>
  <si>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</si>
  <si>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</si>
  <si>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</si>
  <si>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</si>
  <si>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</si>
  <si>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</si>
  <si>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</si>
  <si>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</si>
  <si>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</si>
  <si>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</si>
  <si>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</si>
  <si>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</si>
  <si>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</si>
  <si>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</si>
  <si>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</si>
  <si>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</si>
  <si>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</si>
  <si>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</si>
  <si>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</si>
  <si>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</si>
  <si>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</si>
  <si>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</si>
  <si>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</si>
  <si>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</si>
  <si>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</si>
  <si>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</si>
  <si>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</si>
  <si>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</si>
  <si>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</si>
  <si>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</si>
  <si>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</si>
  <si>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</si>
  <si>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</si>
  <si>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</si>
  <si>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</si>
  <si>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</si>
  <si>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</si>
  <si>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</si>
  <si>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</si>
  <si>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</si>
  <si>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</si>
  <si>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</si>
  <si>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</si>
  <si>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</si>
  <si>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</si>
  <si>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</si>
  <si>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</si>
  <si>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</si>
  <si>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</si>
  <si>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</si>
  <si>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</si>
  <si>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</si>
  <si>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</si>
  <si>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</si>
  <si>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</si>
  <si>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</si>
  <si>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</si>
  <si>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</si>
  <si>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</si>
  <si>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</si>
  <si>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</si>
  <si>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</si>
  <si>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</si>
  <si>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</si>
  <si>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</si>
  <si>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</si>
  <si>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</si>
  <si>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</si>
  <si>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</si>
  <si>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</si>
  <si>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</si>
  <si>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</si>
  <si>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</si>
  <si>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</si>
  <si>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</si>
  <si>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</si>
  <si>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</si>
  <si>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</si>
  <si>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</si>
  <si>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</si>
  <si>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</si>
  <si>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</si>
  <si>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</si>
  <si>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</si>
  <si>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</si>
  <si>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</si>
  <si>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</si>
  <si>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</si>
  <si>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</si>
  <si>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</si>
  <si>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</si>
  <si>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</si>
  <si>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</si>
  <si>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</si>
  <si>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</si>
  <si>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</si>
  <si>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</si>
  <si>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</si>
  <si>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</si>
  <si>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</si>
  <si>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</si>
  <si>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</si>
  <si>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</si>
  <si>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</si>
  <si>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</si>
  <si>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</si>
  <si>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</si>
  <si>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</si>
  <si>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</si>
  <si>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</si>
  <si>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</si>
  <si>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</si>
  <si>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</si>
  <si>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</si>
  <si>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</si>
  <si>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</si>
  <si>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</si>
  <si>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</si>
  <si>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</si>
  <si>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</si>
  <si>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</si>
  <si>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</si>
  <si>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</si>
  <si>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</si>
  <si>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</si>
  <si>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</si>
  <si>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</si>
  <si>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</si>
  <si>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</si>
  <si>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</si>
  <si>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</si>
  <si>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</si>
  <si>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</si>
  <si>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</si>
  <si>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</si>
  <si>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</si>
  <si>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</si>
  <si>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</si>
  <si>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</si>
  <si>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</si>
  <si>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</si>
  <si>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</si>
  <si>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</si>
  <si>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</si>
  <si>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</si>
  <si>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</si>
  <si>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</si>
  <si>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</si>
  <si>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</si>
  <si>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</si>
  <si>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</si>
  <si>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</si>
  <si>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</si>
  <si>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</si>
  <si>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</si>
  <si>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</si>
  <si>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</si>
  <si>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</si>
  <si>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</si>
  <si>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</si>
  <si>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</si>
  <si>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</si>
  <si>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</si>
  <si>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</si>
  <si>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</si>
  <si>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</si>
  <si>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</si>
  <si>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</si>
  <si>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</si>
  <si>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</si>
  <si>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</si>
  <si>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</si>
  <si>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</si>
  <si>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</si>
  <si>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</si>
  <si>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</si>
  <si>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</si>
  <si>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</si>
  <si>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</si>
  <si>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</si>
  <si>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</si>
  <si>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</si>
  <si>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</si>
  <si>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</si>
  <si>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</si>
  <si>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</si>
  <si>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</si>
  <si>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</si>
  <si>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</si>
  <si>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</si>
  <si>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</si>
  <si>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</si>
  <si>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</si>
  <si>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</si>
  <si>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</si>
  <si>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</si>
  <si>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</si>
  <si>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</si>
  <si>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</si>
  <si>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</si>
  <si>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</si>
  <si>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</si>
  <si>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</si>
  <si>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</si>
  <si>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</si>
  <si>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</si>
  <si>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</si>
  <si>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</si>
  <si>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</si>
  <si>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</si>
  <si>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</si>
  <si>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</si>
  <si>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</si>
  <si>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</si>
  <si>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</si>
  <si>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</si>
  <si>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</si>
  <si>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</si>
  <si>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</si>
  <si>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</si>
  <si>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</si>
  <si>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</si>
  <si>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</si>
  <si>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</si>
  <si>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</si>
  <si>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</si>
  <si>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</si>
  <si>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</si>
  <si>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</si>
  <si>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</si>
  <si>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</si>
  <si>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</si>
  <si>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</si>
  <si>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</si>
  <si>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</si>
  <si>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</si>
  <si>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</si>
  <si>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</si>
  <si>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</si>
  <si>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</si>
  <si>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</si>
  <si>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</si>
  <si>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</si>
  <si>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</si>
  <si>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</si>
  <si>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</si>
  <si>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</si>
  <si>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</si>
  <si>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</si>
  <si>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</si>
  <si>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</si>
  <si>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</si>
  <si>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</si>
  <si>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</si>
  <si>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</si>
  <si>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</si>
  <si>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</si>
  <si>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</si>
  <si>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</si>
  <si>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</si>
  <si>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</si>
  <si>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</si>
  <si>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</si>
  <si>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</si>
  <si>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</si>
  <si>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</si>
  <si>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</si>
  <si>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</si>
  <si>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</si>
  <si>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</si>
  <si>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</si>
  <si>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</si>
  <si>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</si>
  <si>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</si>
  <si>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</si>
  <si>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</si>
  <si>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</si>
  <si>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</si>
  <si>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</si>
  <si>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</si>
  <si>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</si>
  <si>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</si>
  <si>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</si>
  <si>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</si>
  <si>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</si>
  <si>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</si>
  <si>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</si>
  <si>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</si>
  <si>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</si>
  <si>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</si>
  <si>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</si>
  <si>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</si>
  <si>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</si>
  <si>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</si>
  <si>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</si>
  <si>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</si>
  <si>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</si>
  <si>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</si>
  <si>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</si>
  <si>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</si>
  <si>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</si>
  <si>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</si>
  <si>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</si>
  <si>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</si>
  <si>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</si>
  <si>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</si>
  <si>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</si>
  <si>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</si>
  <si>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</si>
  <si>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</si>
  <si>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</si>
  <si>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</si>
  <si>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</si>
  <si>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</si>
  <si>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</si>
  <si>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</si>
  <si>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</si>
  <si>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</si>
  <si>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</si>
  <si>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</si>
  <si>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</si>
  <si>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</si>
  <si>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</si>
  <si>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</si>
  <si>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</si>
  <si>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</si>
  <si>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</si>
  <si>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</si>
  <si>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</si>
  <si>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</si>
  <si>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</si>
  <si>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</si>
  <si>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</si>
  <si>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</si>
  <si>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</si>
  <si>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</si>
  <si>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</si>
  <si>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</si>
  <si>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</si>
  <si>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</si>
  <si>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</si>
  <si>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</si>
  <si>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</si>
  <si>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</si>
  <si>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</si>
  <si>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</si>
  <si>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</si>
  <si>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</si>
  <si>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</si>
  <si>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</si>
  <si>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</si>
  <si>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</si>
  <si>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</si>
  <si>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</si>
  <si>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</si>
  <si>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</si>
  <si>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</si>
  <si>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</si>
  <si>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</si>
  <si>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</si>
  <si>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</si>
  <si>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</si>
  <si>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</si>
  <si>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</si>
  <si>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</si>
  <si>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</si>
  <si>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</si>
  <si>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</si>
  <si>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</si>
  <si>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</si>
  <si>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</si>
  <si>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</si>
  <si>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</si>
  <si>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</si>
  <si>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</si>
  <si>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</si>
  <si>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</si>
  <si>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</si>
  <si>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</si>
  <si>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</si>
  <si>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</si>
  <si>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</si>
  <si>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</si>
  <si>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</si>
  <si>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</si>
  <si>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</si>
  <si>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</si>
  <si>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</si>
  <si>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</si>
  <si>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</si>
  <si>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</si>
  <si>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</si>
  <si>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</si>
  <si>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</si>
  <si>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</si>
  <si>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</si>
  <si>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</si>
  <si>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</si>
  <si>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</si>
  <si>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</si>
  <si>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</si>
  <si>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</si>
  <si>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</si>
  <si>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</si>
  <si>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</si>
  <si>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</si>
  <si>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</si>
  <si>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</si>
  <si>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</si>
  <si>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</si>
  <si>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</si>
  <si>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</si>
  <si>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</si>
  <si>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</si>
  <si>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</si>
  <si>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</si>
  <si>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</si>
  <si>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</si>
  <si>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</si>
  <si>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</si>
  <si>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</si>
  <si>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</si>
  <si>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</si>
  <si>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</si>
  <si>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</si>
  <si>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</si>
  <si>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</si>
  <si>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</si>
  <si>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</si>
  <si>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</si>
  <si>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</si>
  <si>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</si>
  <si>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</si>
  <si>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</si>
  <si>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</si>
  <si>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</si>
  <si>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</si>
  <si>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</si>
  <si>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</si>
  <si>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</si>
  <si>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</si>
  <si>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</si>
  <si>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</si>
  <si>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</si>
  <si>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</si>
  <si>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</si>
  <si>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</si>
  <si>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</si>
  <si>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</si>
  <si>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</si>
  <si>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</si>
  <si>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</si>
  <si>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</si>
  <si>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</si>
  <si>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</si>
  <si>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</si>
  <si>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</si>
  <si>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</si>
  <si>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</si>
  <si>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</si>
  <si>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</si>
  <si>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</si>
  <si>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</si>
  <si>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</si>
  <si>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</si>
  <si>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</si>
  <si>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</si>
  <si>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</si>
  <si>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</si>
  <si>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</si>
  <si>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</si>
  <si>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</si>
  <si>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</si>
  <si>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</si>
  <si>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</si>
  <si>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</si>
  <si>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</si>
  <si>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</si>
  <si>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</si>
  <si>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</si>
  <si>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</si>
  <si>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</si>
  <si>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</si>
  <si>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</si>
  <si>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</si>
  <si>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</si>
  <si>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</si>
  <si>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</si>
  <si>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</si>
  <si>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</si>
  <si>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</si>
  <si>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</si>
  <si>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</si>
  <si>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</si>
  <si>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</si>
  <si>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</si>
  <si>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</si>
  <si>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</si>
  <si>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</si>
  <si>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</si>
  <si>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</si>
  <si>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</si>
  <si>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</si>
  <si>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</si>
  <si>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</si>
  <si>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</si>
  <si>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</si>
  <si>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</si>
  <si>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</si>
  <si>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</si>
  <si>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</si>
  <si>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</si>
  <si>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</si>
  <si>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</si>
  <si>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</si>
  <si>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</si>
  <si>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</si>
  <si>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</si>
  <si>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</si>
  <si>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</si>
  <si>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</si>
  <si>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</si>
  <si>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</si>
  <si>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</si>
  <si>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</si>
  <si>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</si>
  <si>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</si>
  <si>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</si>
  <si>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</si>
  <si>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</si>
  <si>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</si>
  <si>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</si>
  <si>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</si>
  <si>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</si>
  <si>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</si>
  <si>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</si>
  <si>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</si>
  <si>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</si>
  <si>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</si>
  <si>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</si>
  <si>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</si>
  <si>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</si>
  <si>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</si>
  <si>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</si>
  <si>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</si>
  <si>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</si>
  <si>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</si>
  <si>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</si>
  <si>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</si>
  <si>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</si>
  <si>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</si>
  <si>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</si>
  <si>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</si>
  <si>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</si>
  <si>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</si>
  <si>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</si>
  <si>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</si>
  <si>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</si>
  <si>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</si>
  <si>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</si>
  <si>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</si>
  <si>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</si>
  <si>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</si>
  <si>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</si>
  <si>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</si>
  <si>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</si>
  <si>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</si>
  <si>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</si>
  <si>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</si>
  <si>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</si>
  <si>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</si>
  <si>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</si>
  <si>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</si>
  <si>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</si>
  <si>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</si>
  <si>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</si>
  <si>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</si>
  <si>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</si>
  <si>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</si>
  <si>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</si>
  <si>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</si>
  <si>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</si>
  <si>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</si>
  <si>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</si>
  <si>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</si>
  <si>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</si>
  <si>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</si>
  <si>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</si>
  <si>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</si>
  <si>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</si>
  <si>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</si>
  <si>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</si>
  <si>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</si>
  <si>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</si>
  <si>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</si>
  <si>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</si>
  <si>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</si>
  <si>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</si>
  <si>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</si>
  <si>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</si>
  <si>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</si>
  <si>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</si>
  <si>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</si>
  <si>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</si>
  <si>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</si>
  <si>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</si>
  <si>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</si>
  <si>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</si>
  <si>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</si>
  <si>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</si>
  <si>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</si>
  <si>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</si>
  <si>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</si>
  <si>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</si>
  <si>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</si>
  <si>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</si>
  <si>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</si>
  <si>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</si>
  <si>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</si>
  <si>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</si>
  <si>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</si>
  <si>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</si>
  <si>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</si>
  <si>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</si>
  <si>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</si>
  <si>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</si>
  <si>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</si>
  <si>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</si>
  <si>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</si>
  <si>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</si>
  <si>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</si>
  <si>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</si>
  <si>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</si>
  <si>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</si>
  <si>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</si>
  <si>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</si>
  <si>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</si>
  <si>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</si>
  <si>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</si>
  <si>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</si>
  <si>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</si>
  <si>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</si>
  <si>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</si>
  <si>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</si>
  <si>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</si>
  <si>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</si>
  <si>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</si>
  <si>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</si>
  <si>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</si>
  <si>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</si>
  <si>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</si>
  <si>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</si>
  <si>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</si>
  <si>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</si>
  <si>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</si>
  <si>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</si>
  <si>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</si>
  <si>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</si>
  <si>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</si>
  <si>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</si>
  <si>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</si>
  <si>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</si>
  <si>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</si>
  <si>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</si>
  <si>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</si>
  <si>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</si>
  <si>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</si>
  <si>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</si>
  <si>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</si>
  <si>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</si>
  <si>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</si>
  <si>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</si>
  <si>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</si>
  <si>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</si>
  <si>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</si>
  <si>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</si>
  <si>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</si>
  <si>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</si>
  <si>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</si>
  <si>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</si>
  <si>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</si>
  <si>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</si>
  <si>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</si>
  <si>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</si>
  <si>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</si>
  <si>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</si>
  <si>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</si>
  <si>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</si>
  <si>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</si>
  <si>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</si>
  <si>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</si>
  <si>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</si>
  <si>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</si>
  <si>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</si>
  <si>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</si>
  <si>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</si>
  <si>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</si>
  <si>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</si>
  <si>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</si>
  <si>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</si>
  <si>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</si>
  <si>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</si>
  <si>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</si>
  <si>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</si>
  <si>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</si>
  <si>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</si>
  <si>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</si>
  <si>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</si>
  <si>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</si>
  <si>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</si>
  <si>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</si>
  <si>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</si>
  <si>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</si>
  <si>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</si>
  <si>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</si>
  <si>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</si>
  <si>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</si>
  <si>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</si>
  <si>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</si>
  <si>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</si>
  <si>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</si>
  <si>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</si>
  <si>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</si>
  <si>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</si>
  <si>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</si>
  <si>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</si>
  <si>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</si>
  <si>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</si>
  <si>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</si>
  <si>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</si>
  <si>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</si>
  <si>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</si>
  <si>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</si>
  <si>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</si>
  <si>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</si>
  <si>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</si>
  <si>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</si>
  <si>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</si>
  <si>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</si>
  <si>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</si>
  <si>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</si>
  <si>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</si>
  <si>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</si>
  <si>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</si>
  <si>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</si>
  <si>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</si>
  <si>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</si>
  <si>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</si>
  <si>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</si>
  <si>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</si>
  <si>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</si>
  <si>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</si>
  <si>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</si>
  <si>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</si>
  <si>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</si>
  <si>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</si>
  <si>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</si>
  <si>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</si>
  <si>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</si>
  <si>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</si>
  <si>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</si>
  <si>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</si>
  <si>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</si>
  <si>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</si>
  <si>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</si>
  <si>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</si>
  <si>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</si>
  <si>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</si>
  <si>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</si>
  <si>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</si>
  <si>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</si>
  <si>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</si>
  <si>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</si>
  <si>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</si>
  <si>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</si>
  <si>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</si>
  <si>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</si>
  <si>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</si>
  <si>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</si>
  <si>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</si>
  <si>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</si>
  <si>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</si>
  <si>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</si>
  <si>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</si>
  <si>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</si>
  <si>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</si>
  <si>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</si>
  <si>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</si>
  <si>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</si>
  <si>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</si>
  <si>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</si>
  <si>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</si>
  <si>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</si>
  <si>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</si>
  <si>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</si>
  <si>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</si>
  <si>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</si>
  <si>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</si>
  <si>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</si>
  <si>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</si>
  <si>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</si>
  <si>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</si>
  <si>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</si>
  <si>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</si>
  <si>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</si>
  <si>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</si>
  <si>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</si>
  <si>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</si>
  <si>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</si>
  <si>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</si>
  <si>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</si>
  <si>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</si>
  <si>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</si>
  <si>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</si>
  <si>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</si>
  <si>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</si>
  <si>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</si>
  <si>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</si>
  <si>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</si>
  <si>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</si>
  <si>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</si>
  <si>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</si>
  <si>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</si>
  <si>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</si>
  <si>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</si>
  <si>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</si>
  <si>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</si>
  <si>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</si>
  <si>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</si>
  <si>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</si>
  <si>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</si>
  <si>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</si>
  <si>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</si>
  <si>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</si>
  <si>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</si>
  <si>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</si>
  <si>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</si>
  <si>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</si>
  <si>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</si>
  <si>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</si>
  <si>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</si>
  <si>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</si>
  <si>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</si>
  <si>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</si>
  <si>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</si>
  <si>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</si>
  <si>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</si>
  <si>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</si>
  <si>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</si>
  <si>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</si>
  <si>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</si>
  <si>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</si>
  <si>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</si>
  <si>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</si>
  <si>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</si>
  <si>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</si>
  <si>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</si>
  <si>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</si>
  <si>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</si>
  <si>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</si>
  <si>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</si>
  <si>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</si>
  <si>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</si>
  <si>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</si>
  <si>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</si>
  <si>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</si>
  <si>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</si>
  <si>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</si>
  <si>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</si>
  <si>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</si>
  <si>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</si>
  <si>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</si>
  <si>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</si>
  <si>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</si>
  <si>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</si>
  <si>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</si>
  <si>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</si>
  <si>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</si>
  <si>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</si>
  <si>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</si>
  <si>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</si>
  <si>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</si>
  <si>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</si>
  <si>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</si>
  <si>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</si>
  <si>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</si>
  <si>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</si>
  <si>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</si>
  <si>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</si>
  <si>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</si>
  <si>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</si>
  <si>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</si>
  <si>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</si>
  <si>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</si>
  <si>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</si>
  <si>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</si>
  <si>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</si>
  <si>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</si>
  <si>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</si>
  <si>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</si>
  <si>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</si>
  <si>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</si>
  <si>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</si>
  <si>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</si>
  <si>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</si>
  <si>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</si>
  <si>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</si>
  <si>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</si>
  <si>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</si>
  <si>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</si>
  <si>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</si>
  <si>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</si>
  <si>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</si>
  <si>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</si>
  <si>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</si>
  <si>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</si>
  <si>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</si>
  <si>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</si>
  <si>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</si>
  <si>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</si>
  <si>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</si>
  <si>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</si>
  <si>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</si>
  <si>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</si>
  <si>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</si>
  <si>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</si>
  <si>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</si>
  <si>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</si>
  <si>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</si>
  <si>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</si>
  <si>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</si>
  <si>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</si>
  <si>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</si>
  <si>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</si>
  <si>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</si>
  <si>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</si>
  <si>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</si>
  <si>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</si>
  <si>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</si>
  <si>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</si>
  <si>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</si>
  <si>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</si>
  <si>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</si>
  <si>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</si>
  <si>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</si>
  <si>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</si>
  <si>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</si>
  <si>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</si>
  <si>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</si>
  <si>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</si>
  <si>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</si>
  <si>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</si>
  <si>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</si>
  <si>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</si>
  <si>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</si>
  <si>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</si>
  <si>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</si>
  <si>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</si>
  <si>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</si>
  <si>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</si>
  <si>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</si>
  <si>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</si>
  <si>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</si>
  <si>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</si>
  <si>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</si>
  <si>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</si>
  <si>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</si>
  <si>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</si>
  <si>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</si>
  <si>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</si>
  <si>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</si>
  <si>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</si>
  <si>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</si>
  <si>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</si>
  <si>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</si>
  <si>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</si>
  <si>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</si>
  <si>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</si>
  <si>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</si>
  <si>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</si>
  <si>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</si>
  <si>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</si>
  <si>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</si>
  <si>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</si>
  <si>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</si>
  <si>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</si>
  <si>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</si>
  <si>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</si>
  <si>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</si>
  <si>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</si>
  <si>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</si>
  <si>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</si>
  <si>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</si>
  <si>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</si>
  <si>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</si>
  <si>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</si>
  <si>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</si>
  <si>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</si>
  <si>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</si>
  <si>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</si>
  <si>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</si>
  <si>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</si>
  <si>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</si>
  <si>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</si>
  <si>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</si>
  <si>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</si>
  <si>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</si>
  <si>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</si>
  <si>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</si>
  <si>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</si>
  <si>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</si>
  <si>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</si>
  <si>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</si>
  <si>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</si>
  <si>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</si>
  <si>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</si>
  <si>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</si>
  <si>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</si>
  <si>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</si>
  <si>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</si>
  <si>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</si>
  <si>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</si>
  <si>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</si>
  <si>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</si>
  <si>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</si>
  <si>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</si>
  <si>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</si>
  <si>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</si>
  <si>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</si>
  <si>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</si>
  <si>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</si>
  <si>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</si>
  <si>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</si>
  <si>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</si>
  <si>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</si>
  <si>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</si>
  <si>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</si>
  <si>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</si>
  <si>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</si>
  <si>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</si>
  <si>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</si>
  <si>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</si>
  <si>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</si>
  <si>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</si>
  <si>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</si>
  <si>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</si>
  <si>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</si>
  <si>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</si>
  <si>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</si>
  <si>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</si>
  <si>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</si>
  <si>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</si>
  <si>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</si>
  <si>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</si>
  <si>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</si>
  <si>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</si>
  <si>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</si>
  <si>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</si>
  <si>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</si>
  <si>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</si>
  <si>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</si>
  <si>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</si>
  <si>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</si>
  <si>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</si>
  <si>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</si>
  <si>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</si>
  <si>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</si>
  <si>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</si>
  <si>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</si>
  <si>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</si>
  <si>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</si>
  <si>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</si>
  <si>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</si>
  <si>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</si>
  <si>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</si>
  <si>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</si>
  <si>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</si>
  <si>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</si>
  <si>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</si>
  <si>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</si>
  <si>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</si>
  <si>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</si>
  <si>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</si>
  <si>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</si>
  <si>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</si>
  <si>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</si>
  <si>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</si>
  <si>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</si>
  <si>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</si>
  <si>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</si>
  <si>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</si>
  <si>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</si>
  <si>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</si>
  <si>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</si>
  <si>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</si>
  <si>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</si>
  <si>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</si>
  <si>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</si>
  <si>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</si>
  <si>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</si>
  <si>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</si>
  <si>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</si>
  <si>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</si>
  <si>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</si>
  <si>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</si>
  <si>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</si>
  <si>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</si>
  <si>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</si>
  <si>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</si>
  <si>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</si>
  <si>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</si>
  <si>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</si>
  <si>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</si>
  <si>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</si>
  <si>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</si>
  <si>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</si>
  <si>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</si>
  <si>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</si>
  <si>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</si>
  <si>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</si>
  <si>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</si>
  <si>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</si>
  <si>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</si>
  <si>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</si>
  <si>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</si>
  <si>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</si>
  <si>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</si>
  <si>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</si>
  <si>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</si>
  <si>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</si>
  <si>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</si>
  <si>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</si>
  <si>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</si>
  <si>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</si>
  <si>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</si>
  <si>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</si>
  <si>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</si>
  <si>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</si>
  <si>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</si>
  <si>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</si>
  <si>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</si>
  <si>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</si>
  <si>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</si>
  <si>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</si>
  <si>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</si>
  <si>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</si>
  <si>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</si>
  <si>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</si>
  <si>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</si>
  <si>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</si>
  <si>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</si>
  <si>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</si>
  <si>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</si>
  <si>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</si>
  <si>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</si>
  <si>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</si>
  <si>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</si>
  <si>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</si>
  <si>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</si>
  <si>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</si>
  <si>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</si>
  <si>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</si>
  <si>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</si>
  <si>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</si>
  <si>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</si>
  <si>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</si>
  <si>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</si>
  <si>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</si>
  <si>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</si>
  <si>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</si>
  <si>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</si>
  <si>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</si>
  <si>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</si>
  <si>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</si>
  <si>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</si>
  <si>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</si>
  <si>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</si>
  <si>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</si>
  <si>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</si>
  <si>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</si>
  <si>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</si>
  <si>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</si>
  <si>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</si>
  <si>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</si>
  <si>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</si>
  <si>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</si>
  <si>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</si>
  <si>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</si>
  <si>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</si>
  <si>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</si>
  <si>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</si>
  <si>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</si>
  <si>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</si>
  <si>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</si>
  <si>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</si>
  <si>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</si>
  <si>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</si>
  <si>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</si>
  <si>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</si>
  <si>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</si>
  <si>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</si>
  <si>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</si>
  <si>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</si>
  <si>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</si>
  <si>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</si>
  <si>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</si>
  <si>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</si>
  <si>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</si>
  <si>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</si>
  <si>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</si>
  <si>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</si>
  <si>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</si>
  <si>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</si>
  <si>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</si>
  <si>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</si>
  <si>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</si>
  <si>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</si>
  <si>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</si>
  <si>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</si>
  <si>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</si>
  <si>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</si>
  <si>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</si>
  <si>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</si>
  <si>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</si>
  <si>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</si>
  <si>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</si>
  <si>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</si>
  <si>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</si>
  <si>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</si>
  <si>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</si>
  <si>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</si>
  <si>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</si>
  <si>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</si>
  <si>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</si>
  <si>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</si>
  <si>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</si>
  <si>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</si>
  <si>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</si>
  <si>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</si>
  <si>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</si>
  <si>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</si>
  <si>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</si>
  <si>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</si>
  <si>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</si>
  <si>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</si>
  <si>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</si>
  <si>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</si>
  <si>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</si>
  <si>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</si>
  <si>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</si>
  <si>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</si>
  <si>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</si>
  <si>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</si>
  <si>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</si>
  <si>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</si>
  <si>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</si>
  <si>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</si>
  <si>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</si>
  <si>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</si>
  <si>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</si>
  <si>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</si>
  <si>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</si>
  <si>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</si>
  <si>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</si>
  <si>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</si>
  <si>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</si>
  <si>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</si>
  <si>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</si>
  <si>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</si>
  <si>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</si>
  <si>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</si>
  <si>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</si>
  <si>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</si>
  <si>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</si>
  <si>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</si>
  <si>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</si>
  <si>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</si>
  <si>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</si>
  <si>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</si>
  <si>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</si>
  <si>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</si>
  <si>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</si>
  <si>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</si>
  <si>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</si>
  <si>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</si>
  <si>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</si>
  <si>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</si>
  <si>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</si>
  <si>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</si>
  <si>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</si>
  <si>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</si>
  <si>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</si>
  <si>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</si>
  <si>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</si>
  <si>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</si>
  <si>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</si>
  <si>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</si>
  <si>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</si>
  <si>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</si>
  <si>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</si>
  <si>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</si>
  <si>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</si>
  <si>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</si>
  <si>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</si>
  <si>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</si>
  <si>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</si>
  <si>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</si>
  <si>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</si>
  <si>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</si>
  <si>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</si>
  <si>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</si>
  <si>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</si>
  <si>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</si>
  <si>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</si>
  <si>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</si>
  <si>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</si>
  <si>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</si>
  <si>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</si>
  <si>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</si>
  <si>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</si>
  <si>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</si>
  <si>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</si>
  <si>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</si>
  <si>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</si>
  <si>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</si>
  <si>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</si>
  <si>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</si>
  <si>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</si>
  <si>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</si>
  <si>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</si>
  <si>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</si>
  <si>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</si>
  <si>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</si>
  <si>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</si>
  <si>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</si>
  <si>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</si>
  <si>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</si>
  <si>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</si>
  <si>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</si>
  <si>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</si>
  <si>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</si>
  <si>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</si>
  <si>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</si>
  <si>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</si>
  <si>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</si>
  <si>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</si>
  <si>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</si>
  <si>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</si>
  <si>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</si>
  <si>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</si>
  <si>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</si>
  <si>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</si>
  <si>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</si>
  <si>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</si>
  <si>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</si>
  <si>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</si>
  <si>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</si>
  <si>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</si>
  <si>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</si>
  <si>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</si>
  <si>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</si>
  <si>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</si>
  <si>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</si>
  <si>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</si>
  <si>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</si>
  <si>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</si>
  <si>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</si>
  <si>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</si>
  <si>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</si>
  <si>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</si>
  <si>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</si>
  <si>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</si>
  <si>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</si>
  <si>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</si>
  <si>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</si>
  <si>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</si>
  <si>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</si>
  <si>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</si>
  <si>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</si>
  <si>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</si>
  <si>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</si>
  <si>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</si>
  <si>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</si>
  <si>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</si>
  <si>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</si>
  <si>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</si>
  <si>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</si>
  <si>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</si>
  <si>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</si>
  <si>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</si>
  <si>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</si>
  <si>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</si>
  <si>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</si>
  <si>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</si>
  <si>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</si>
  <si>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</si>
  <si>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</si>
  <si>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</si>
  <si>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</si>
  <si>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</si>
  <si>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</si>
  <si>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</si>
  <si>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</si>
  <si>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</si>
  <si>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</si>
  <si>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</si>
  <si>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</si>
  <si>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</si>
  <si>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</si>
  <si>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</si>
  <si>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</si>
  <si>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</si>
  <si>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</si>
  <si>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</si>
  <si>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</si>
  <si>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</si>
  <si>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</si>
  <si>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</si>
  <si>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</si>
  <si>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</si>
  <si>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</si>
  <si>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</si>
  <si>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</si>
  <si>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</si>
  <si>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</si>
  <si>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</si>
  <si>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</si>
  <si>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</si>
  <si>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</si>
  <si>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</si>
  <si>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</si>
  <si>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</si>
  <si>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</si>
  <si>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</si>
  <si>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</si>
  <si>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</si>
  <si>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</si>
  <si>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</si>
  <si>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</si>
  <si>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</si>
  <si>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</si>
  <si>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</si>
  <si>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</si>
  <si>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</si>
  <si>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</si>
  <si>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</si>
  <si>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</si>
  <si>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</si>
  <si>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</si>
  <si>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</si>
  <si>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</si>
  <si>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</si>
  <si>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</si>
  <si>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</si>
  <si>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</si>
  <si>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</si>
  <si>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</si>
  <si>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</si>
  <si>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</si>
  <si>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</si>
  <si>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</si>
  <si>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</si>
  <si>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</si>
  <si>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</si>
  <si>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</si>
  <si>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</si>
  <si>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</si>
  <si>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</si>
  <si>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</si>
  <si>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</si>
  <si>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</si>
  <si>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</si>
  <si>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</si>
  <si>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</si>
  <si>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</si>
  <si>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</si>
  <si>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</si>
  <si>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</si>
  <si>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</si>
  <si>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</si>
  <si>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</si>
  <si>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</si>
  <si>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</si>
  <si>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</si>
  <si>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</si>
  <si>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</si>
  <si>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</si>
  <si>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</si>
  <si>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</si>
  <si>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</si>
  <si>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</si>
  <si>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</si>
  <si>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</si>
  <si>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</si>
  <si>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</si>
  <si>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</si>
  <si>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</si>
  <si>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</si>
  <si>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</si>
  <si>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</si>
  <si>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</si>
  <si>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</si>
  <si>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</si>
  <si>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</si>
  <si>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</si>
  <si>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</si>
  <si>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</si>
  <si>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</si>
  <si>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</si>
  <si>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</si>
  <si>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</si>
  <si>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</si>
  <si>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</si>
  <si>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</si>
  <si>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</si>
  <si>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</si>
  <si>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</si>
  <si>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</si>
  <si>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</si>
  <si>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</si>
  <si>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</si>
  <si>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</si>
  <si>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</si>
  <si>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</si>
  <si>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</si>
  <si>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</si>
  <si>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</si>
  <si>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</si>
  <si>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</si>
  <si>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</si>
  <si>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</si>
  <si>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</si>
  <si>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</si>
  <si>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</si>
  <si>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</si>
  <si>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</si>
  <si>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</si>
  <si>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</si>
  <si>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</si>
  <si>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</si>
  <si>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</si>
  <si>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</si>
  <si>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</si>
  <si>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</si>
  <si>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</si>
  <si>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</si>
  <si>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</si>
  <si>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</si>
  <si>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</si>
  <si>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</si>
  <si>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</si>
  <si>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</si>
  <si>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</si>
  <si>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</si>
  <si>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</si>
  <si>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</si>
  <si>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</si>
  <si>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</si>
  <si>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</si>
  <si>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</si>
  <si>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</si>
  <si>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</si>
  <si>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</si>
  <si>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</si>
  <si>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</si>
  <si>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</si>
  <si>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</si>
  <si>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</si>
  <si>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</si>
  <si>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</si>
  <si>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</si>
  <si>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</si>
  <si>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</si>
  <si>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</si>
  <si>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</si>
  <si>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</si>
  <si>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</si>
  <si>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</si>
  <si>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</si>
  <si>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</si>
  <si>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</si>
  <si>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</si>
  <si>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</si>
  <si>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</si>
  <si>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</si>
  <si>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</si>
  <si>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</si>
  <si>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</si>
  <si>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</si>
  <si>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</si>
  <si>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</si>
  <si>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</si>
  <si>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</si>
  <si>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</si>
  <si>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</si>
  <si>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</si>
  <si>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</si>
  <si>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</si>
  <si>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</si>
  <si>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</si>
  <si>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</si>
  <si>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</si>
  <si>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</si>
  <si>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</si>
  <si>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</si>
  <si>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</si>
  <si>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</si>
  <si>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</si>
  <si>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</si>
  <si>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</si>
  <si>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</si>
  <si>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</si>
  <si>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</si>
  <si>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</si>
  <si>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</si>
  <si>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</si>
  <si>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</si>
  <si>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</si>
  <si>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</si>
  <si>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</si>
  <si>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</si>
  <si>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</si>
  <si>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</si>
  <si>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</si>
  <si>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</si>
  <si>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</si>
  <si>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</si>
  <si>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</si>
  <si>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</si>
  <si>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</si>
  <si>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</si>
  <si>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</si>
  <si>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</si>
  <si>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</si>
  <si>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</si>
  <si>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</si>
  <si>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</si>
  <si>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</si>
  <si>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</si>
  <si>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</si>
  <si>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</si>
  <si>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</si>
  <si>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</si>
  <si>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</si>
  <si>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</si>
  <si>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</si>
  <si>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</si>
  <si>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</si>
  <si>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</si>
  <si>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</si>
  <si>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</si>
  <si>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</si>
  <si>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</si>
  <si>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</si>
  <si>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</si>
  <si>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</si>
  <si>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</si>
  <si>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</si>
  <si>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</si>
  <si>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</si>
  <si>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</si>
  <si>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</si>
  <si>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</si>
  <si>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</si>
  <si>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</si>
  <si>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</si>
  <si>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</si>
  <si>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</si>
  <si>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</si>
  <si>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</si>
  <si>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</si>
  <si>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</si>
  <si>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</si>
  <si>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</si>
  <si>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</si>
  <si>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</si>
  <si>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</si>
  <si>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</si>
  <si>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</si>
  <si>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</si>
  <si>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</si>
  <si>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</si>
  <si>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</si>
  <si>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</si>
  <si>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</si>
  <si>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</si>
  <si>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</si>
  <si>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</si>
  <si>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</si>
  <si>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</si>
  <si>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</si>
  <si>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</si>
  <si>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</si>
  <si>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</si>
  <si>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</si>
  <si>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</si>
  <si>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</si>
  <si>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</si>
  <si>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</si>
  <si>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</si>
  <si>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</si>
  <si>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</si>
  <si>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</si>
  <si>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</si>
  <si>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</si>
  <si>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</si>
  <si>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</si>
  <si>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</si>
  <si>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</si>
  <si>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</si>
  <si>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</si>
  <si>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</si>
  <si>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</si>
  <si>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</si>
  <si>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</si>
  <si>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</si>
  <si>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</si>
  <si>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</si>
  <si>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</si>
  <si>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</si>
  <si>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</si>
  <si>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</si>
  <si>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</si>
  <si>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</si>
  <si>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</si>
  <si>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</si>
  <si>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</si>
  <si>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</si>
  <si>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</si>
  <si>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</si>
  <si>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</si>
  <si>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</si>
  <si>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</si>
  <si>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</si>
  <si>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</si>
  <si>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</si>
  <si>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</si>
  <si>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</si>
  <si>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</si>
  <si>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</si>
  <si>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</si>
  <si>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</si>
  <si>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</si>
  <si>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</si>
  <si>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</si>
  <si>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</si>
  <si>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</si>
  <si>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</si>
  <si>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</si>
  <si>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</si>
  <si>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</si>
  <si>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</si>
  <si>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</si>
  <si>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</si>
  <si>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</si>
  <si>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</si>
  <si>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</si>
  <si>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</si>
  <si>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</si>
  <si>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</si>
  <si>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</si>
  <si>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</si>
  <si>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</si>
  <si>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</si>
  <si>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</si>
  <si>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</si>
  <si>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</si>
  <si>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</si>
  <si>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</si>
  <si>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</si>
  <si>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</si>
  <si>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</si>
  <si>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</si>
  <si>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</si>
  <si>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</si>
  <si>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</si>
  <si>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</si>
  <si>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</si>
  <si>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</si>
  <si>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</si>
  <si>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</si>
  <si>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</si>
  <si>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</si>
  <si>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</si>
  <si>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</si>
  <si>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</si>
  <si>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</si>
  <si>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</si>
  <si>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</si>
  <si>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</si>
  <si>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</si>
  <si>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</si>
  <si>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</si>
  <si>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</si>
  <si>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</si>
  <si>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</si>
  <si>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</si>
  <si>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</si>
  <si>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</si>
  <si>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</si>
  <si>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</si>
  <si>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</si>
  <si>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</si>
  <si>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</si>
  <si>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</si>
  <si>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</si>
  <si>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</si>
  <si>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</si>
  <si>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</si>
  <si>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</si>
  <si>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</si>
  <si>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</si>
  <si>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</si>
  <si>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</si>
  <si>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</si>
  <si>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</si>
  <si>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</si>
  <si>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</si>
  <si>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</si>
  <si>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</si>
  <si>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</si>
  <si>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</si>
  <si>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</si>
  <si>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</si>
  <si>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</si>
  <si>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</si>
  <si>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</si>
  <si>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</si>
  <si>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</si>
  <si>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</si>
  <si>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</si>
  <si>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</si>
  <si>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</si>
  <si>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</si>
  <si>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</si>
  <si>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</si>
  <si>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</si>
  <si>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</si>
  <si>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</si>
  <si>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</si>
  <si>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</si>
  <si>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</si>
  <si>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</si>
  <si>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</si>
  <si>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</si>
  <si>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</si>
  <si>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</si>
  <si>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</si>
  <si>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</si>
  <si>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</si>
  <si>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</si>
  <si>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</si>
  <si>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</si>
  <si>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</si>
  <si>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</si>
  <si>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</si>
  <si>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</si>
  <si>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</si>
  <si>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</si>
  <si>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</si>
  <si>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</si>
  <si>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</si>
  <si>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</si>
  <si>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</si>
  <si>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</si>
  <si>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</si>
  <si>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</si>
  <si>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</si>
  <si>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</si>
  <si>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</si>
  <si>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</si>
  <si>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</si>
  <si>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</si>
  <si>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</si>
  <si>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</si>
  <si>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</si>
  <si>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</si>
  <si>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</si>
  <si>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</si>
  <si>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</si>
  <si>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</si>
  <si>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</si>
  <si>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</si>
  <si>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</si>
  <si>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</si>
  <si>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</si>
  <si>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</si>
  <si>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</si>
  <si>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</si>
  <si>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</si>
  <si>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</si>
  <si>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</si>
  <si>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</si>
  <si>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</si>
  <si>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</si>
  <si>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</si>
  <si>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</si>
  <si>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</si>
  <si>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</si>
  <si>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</si>
  <si>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</si>
  <si>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</si>
  <si>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</si>
  <si>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</si>
  <si>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</si>
  <si>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</si>
  <si>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</si>
  <si>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</si>
  <si>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</si>
  <si>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</si>
  <si>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</si>
  <si>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</si>
  <si>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</si>
  <si>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</si>
  <si>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</si>
  <si>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</si>
  <si>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</si>
  <si>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</si>
  <si>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</si>
  <si>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</si>
  <si>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</si>
  <si>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</si>
  <si>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</si>
  <si>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</si>
  <si>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</si>
  <si>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</si>
  <si>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</si>
  <si>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</si>
  <si>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</si>
  <si>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</si>
  <si>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</si>
  <si>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</si>
  <si>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</si>
  <si>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</si>
  <si>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</si>
  <si>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</si>
  <si>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</si>
  <si>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</si>
  <si>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</si>
  <si>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</si>
  <si>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</si>
  <si>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</si>
  <si>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</si>
  <si>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</si>
  <si>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</si>
  <si>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</si>
  <si>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</si>
  <si>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</si>
  <si>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</si>
  <si>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</si>
  <si>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</si>
  <si>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</si>
  <si>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</si>
  <si>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</si>
  <si>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</si>
  <si>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</si>
  <si>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</si>
  <si>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</si>
  <si>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</si>
  <si>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</si>
  <si>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</si>
  <si>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</si>
  <si>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</si>
  <si>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</si>
  <si>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</si>
  <si>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</si>
  <si>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</si>
  <si>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</si>
  <si>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</si>
  <si>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</si>
  <si>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</si>
  <si>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</si>
  <si>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</si>
  <si>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</si>
  <si>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</si>
  <si>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</si>
  <si>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</si>
  <si>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</si>
  <si>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</si>
  <si>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</si>
  <si>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</si>
  <si>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</si>
  <si>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</si>
  <si>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</si>
  <si>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</si>
  <si>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</si>
  <si>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</si>
  <si>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</si>
  <si>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</si>
  <si>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</si>
  <si>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</si>
  <si>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</si>
  <si>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</si>
  <si>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</si>
  <si>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</si>
  <si>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</si>
  <si>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</si>
  <si>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</si>
  <si>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</si>
  <si>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</si>
  <si>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</si>
  <si>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</si>
  <si>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</si>
  <si>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</si>
  <si>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</si>
  <si>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</si>
  <si>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</si>
  <si>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</si>
  <si>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</si>
  <si>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</si>
  <si>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</si>
  <si>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</si>
  <si>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</si>
  <si>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</si>
  <si>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</si>
  <si>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</si>
  <si>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</si>
  <si>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</si>
  <si>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</si>
  <si>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</si>
  <si>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</si>
  <si>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</si>
  <si>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</si>
  <si>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</si>
  <si>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</si>
  <si>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</si>
  <si>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</si>
  <si>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</si>
  <si>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</si>
  <si>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</si>
  <si>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</si>
  <si>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</si>
  <si>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</si>
  <si>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</si>
  <si>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</si>
  <si>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</si>
  <si>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</si>
  <si>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</si>
  <si>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</si>
  <si>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</si>
  <si>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</si>
  <si>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</si>
  <si>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</si>
  <si>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</si>
  <si>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</si>
  <si>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</si>
  <si>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</si>
  <si>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</si>
  <si>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</si>
  <si>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</si>
  <si>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</si>
  <si>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</si>
  <si>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</si>
  <si>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</si>
  <si>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</si>
  <si>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</si>
  <si>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</si>
  <si>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</si>
  <si>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</si>
  <si>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</si>
  <si>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</si>
  <si>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</si>
  <si>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</si>
  <si>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</si>
  <si>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</si>
  <si>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</si>
  <si>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</si>
  <si>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</si>
  <si>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</si>
  <si>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</si>
  <si>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</si>
  <si>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</si>
  <si>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</si>
  <si>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</si>
  <si>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</si>
  <si>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</si>
  <si>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</si>
  <si>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</si>
  <si>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</si>
  <si>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</si>
  <si>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</si>
  <si>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</si>
  <si>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</si>
  <si>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</si>
  <si>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</si>
  <si>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</si>
  <si>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</si>
  <si>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</si>
  <si>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</si>
  <si>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</si>
  <si>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</si>
  <si>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</si>
  <si>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</si>
  <si>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</si>
  <si>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</si>
  <si>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</si>
  <si>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</si>
  <si>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</si>
  <si>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</si>
  <si>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</si>
  <si>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</si>
  <si>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</si>
  <si>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</si>
  <si>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</si>
  <si>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</si>
  <si>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</si>
  <si>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</si>
  <si>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</si>
  <si>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</si>
  <si>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</si>
  <si>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</si>
  <si>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</si>
  <si>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</si>
  <si>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</si>
  <si>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</si>
  <si>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</si>
  <si>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</si>
  <si>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</si>
  <si>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</si>
  <si>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</si>
  <si>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</si>
  <si>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</si>
  <si>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</si>
  <si>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</si>
  <si>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</si>
  <si>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</si>
  <si>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</si>
  <si>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</si>
  <si>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</si>
  <si>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</si>
  <si>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</si>
  <si>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</si>
  <si>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</si>
  <si>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</si>
  <si>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</si>
  <si>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</si>
  <si>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</si>
  <si>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</si>
  <si>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</si>
  <si>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</si>
  <si>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</si>
  <si>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</si>
  <si>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</si>
  <si>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</si>
  <si>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</si>
  <si>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</si>
  <si>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</si>
  <si>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</si>
  <si>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</si>
  <si>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</si>
  <si>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</si>
  <si>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</si>
  <si>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</si>
  <si>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</si>
  <si>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</si>
  <si>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</si>
  <si>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</si>
  <si>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</si>
  <si>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</si>
  <si>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</si>
  <si>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</si>
  <si>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</si>
  <si>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</si>
  <si>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</si>
  <si>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</si>
  <si>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</si>
  <si>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</si>
  <si>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</si>
  <si>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</si>
  <si>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</si>
  <si>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</si>
  <si>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</si>
  <si>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</si>
  <si>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</si>
  <si>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</si>
  <si>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</si>
  <si>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</si>
  <si>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</si>
  <si>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</si>
  <si>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</si>
  <si>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</si>
  <si>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</si>
  <si>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</si>
  <si>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</si>
  <si>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</si>
  <si>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</si>
  <si>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</si>
  <si>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</si>
  <si>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</si>
  <si>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</si>
  <si>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</si>
  <si>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</si>
  <si>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</si>
  <si>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</si>
  <si>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</si>
  <si>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</si>
  <si>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</si>
  <si>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</si>
  <si>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</si>
  <si>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</si>
  <si>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</si>
  <si>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</si>
  <si>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</si>
  <si>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</si>
  <si>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</si>
  <si>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</si>
  <si>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</si>
  <si>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</si>
  <si>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</si>
  <si>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</si>
  <si>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</si>
  <si>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</si>
  <si>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</si>
  <si>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</si>
  <si>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</si>
  <si>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</si>
  <si>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</si>
  <si>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</si>
  <si>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</si>
  <si>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</si>
  <si>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</si>
  <si>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</si>
  <si>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</si>
  <si>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</si>
  <si>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</si>
  <si>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</si>
  <si>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</si>
  <si>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</si>
  <si>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</si>
  <si>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</si>
  <si>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</si>
  <si>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</si>
  <si>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</si>
  <si>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</si>
  <si>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</si>
  <si>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</si>
  <si>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</si>
  <si>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</si>
  <si>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</si>
  <si>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</si>
  <si>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</si>
  <si>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</si>
  <si>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</si>
  <si>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</si>
  <si>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</si>
  <si>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</si>
  <si>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</si>
  <si>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</si>
  <si>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</si>
  <si>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</si>
  <si>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</si>
  <si>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</si>
  <si>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</si>
  <si>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</si>
  <si>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</si>
  <si>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</si>
  <si>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</si>
  <si>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</si>
  <si>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</si>
  <si>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</si>
  <si>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</si>
  <si>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</si>
  <si>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</si>
  <si>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</si>
  <si>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</si>
  <si>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</si>
  <si>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</si>
  <si>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</si>
  <si>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</si>
  <si>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</si>
  <si>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</si>
  <si>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</si>
  <si>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</si>
  <si>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</si>
  <si>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</si>
  <si>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</si>
  <si>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</si>
  <si>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</si>
  <si>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</si>
  <si>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</si>
  <si>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</si>
  <si>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</si>
  <si>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</si>
  <si>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</si>
  <si>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</si>
  <si>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</si>
  <si>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</si>
  <si>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</si>
  <si>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</si>
  <si>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</si>
  <si>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</si>
  <si>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</si>
  <si>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</si>
  <si>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</si>
  <si>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</si>
  <si>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</si>
  <si>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</si>
  <si>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</si>
  <si>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</si>
  <si>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</si>
  <si>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</si>
  <si>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</si>
  <si>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</si>
  <si>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</si>
  <si>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</si>
  <si>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</si>
  <si>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</si>
  <si>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</si>
  <si>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</si>
  <si>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</si>
  <si>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</si>
  <si>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</si>
  <si>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</si>
  <si>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</si>
  <si>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</si>
  <si>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</si>
  <si>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</si>
  <si>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</si>
  <si>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</si>
  <si>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</si>
  <si>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</si>
  <si>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</si>
  <si>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</si>
  <si>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</si>
  <si>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</si>
  <si>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</si>
  <si>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</si>
  <si>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</si>
  <si>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</si>
  <si>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</si>
  <si>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</si>
  <si>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</si>
  <si>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</si>
  <si>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</si>
  <si>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</si>
  <si>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</si>
  <si>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</si>
  <si>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</si>
  <si>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</si>
  <si>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</si>
  <si>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</si>
  <si>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</si>
  <si>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</si>
  <si>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</si>
  <si>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</si>
  <si>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</si>
  <si>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</si>
  <si>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</si>
  <si>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</si>
  <si>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</si>
  <si>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</si>
  <si>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</si>
  <si>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</si>
  <si>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</si>
  <si>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</si>
  <si>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</si>
  <si>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</si>
  <si>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</si>
  <si>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</si>
  <si>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</si>
  <si>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</si>
  <si>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</si>
  <si>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</si>
  <si>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</si>
  <si>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</si>
  <si>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</si>
  <si>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</si>
  <si>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</si>
  <si>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</si>
  <si>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</si>
  <si>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</si>
  <si>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</si>
  <si>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</si>
  <si>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</si>
  <si>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</si>
  <si>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</si>
  <si>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</si>
  <si>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</si>
  <si>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</si>
  <si>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</si>
  <si>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</si>
  <si>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</si>
  <si>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</si>
  <si>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</si>
  <si>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</si>
  <si>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</si>
  <si>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</si>
  <si>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</si>
  <si>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</si>
  <si>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</si>
  <si>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</si>
  <si>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</si>
  <si>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</si>
  <si>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</si>
  <si>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</si>
  <si>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</si>
  <si>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</si>
  <si>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</si>
  <si>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</si>
  <si>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</si>
  <si>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</si>
  <si>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</si>
  <si>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</si>
  <si>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</si>
  <si>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</si>
  <si>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</si>
  <si>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</si>
  <si>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</si>
  <si>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</si>
  <si>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</si>
  <si>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</si>
  <si>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</si>
  <si>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</si>
  <si>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</si>
  <si>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</si>
  <si>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</si>
  <si>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</si>
  <si>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</si>
  <si>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</si>
  <si>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</si>
  <si>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</si>
  <si>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</si>
  <si>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</si>
  <si>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</si>
  <si>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</si>
  <si>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</si>
  <si>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</si>
  <si>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</si>
  <si>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</si>
  <si>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</si>
  <si>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</si>
  <si>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</si>
  <si>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</si>
  <si>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</si>
  <si>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</si>
  <si>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</si>
  <si>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</si>
  <si>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</si>
  <si>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</si>
  <si>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</si>
  <si>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</si>
  <si>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</si>
  <si>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</si>
  <si>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</si>
  <si>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</si>
  <si>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</si>
  <si>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</si>
  <si>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</si>
  <si>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</si>
  <si>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</si>
  <si>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</si>
  <si>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</si>
  <si>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</si>
  <si>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</si>
  <si>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</si>
  <si>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</si>
  <si>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</si>
  <si>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</si>
  <si>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</si>
  <si>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</si>
  <si>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</si>
  <si>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</si>
  <si>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</si>
  <si>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</si>
  <si>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</si>
  <si>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</si>
  <si>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</si>
  <si>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</si>
  <si>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</si>
  <si>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</si>
  <si>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</si>
  <si>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</si>
  <si>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</si>
  <si>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</si>
  <si>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</si>
  <si>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</si>
  <si>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</si>
  <si>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</si>
  <si>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</si>
  <si>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</si>
  <si>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</si>
  <si>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</si>
  <si>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</si>
  <si>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</si>
  <si>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</si>
  <si>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</si>
  <si>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</si>
  <si>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</si>
  <si>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</si>
  <si>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</si>
  <si>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</si>
  <si>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</si>
  <si>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</si>
  <si>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</si>
  <si>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</si>
  <si>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</si>
  <si>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</si>
  <si>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</si>
  <si>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</si>
  <si>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</si>
  <si>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</si>
  <si>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</si>
  <si>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</si>
  <si>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</si>
  <si>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</si>
  <si>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</si>
  <si>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</si>
  <si>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</si>
  <si>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</si>
  <si>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</si>
  <si>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</si>
  <si>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</si>
  <si>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</si>
  <si>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</si>
  <si>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</si>
  <si>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</si>
  <si>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</si>
  <si>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</si>
  <si>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</si>
  <si>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</si>
  <si>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</si>
  <si>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</si>
  <si>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</si>
  <si>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</si>
  <si>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</si>
  <si>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</si>
  <si>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</si>
  <si>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</si>
  <si>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</si>
  <si>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</si>
  <si>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</si>
  <si>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</si>
  <si>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</si>
  <si>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</si>
  <si>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</si>
  <si>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</si>
  <si>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</si>
  <si>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</si>
  <si>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</si>
  <si>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</si>
  <si>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</si>
  <si>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</si>
  <si>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</si>
  <si>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</si>
  <si>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</si>
  <si>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</si>
  <si>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</si>
  <si>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</si>
  <si>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</si>
  <si>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</si>
  <si>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</si>
  <si>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</si>
  <si>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</si>
  <si>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</si>
  <si>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</si>
  <si>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</si>
  <si>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</si>
  <si>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</si>
  <si>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</si>
  <si>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</si>
  <si>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</si>
  <si>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</si>
  <si>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</si>
  <si>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</si>
  <si>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</si>
  <si>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</si>
  <si>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</si>
  <si>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</si>
  <si>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</si>
  <si>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</si>
  <si>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</si>
  <si>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</si>
  <si>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</si>
  <si>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</si>
  <si>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</si>
  <si>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</si>
  <si>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</si>
  <si>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</si>
  <si>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</si>
  <si>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</si>
  <si>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</si>
  <si>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</si>
  <si>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</si>
  <si>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</si>
  <si>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</si>
  <si>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</si>
  <si>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</si>
  <si>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</si>
  <si>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</si>
  <si>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</si>
  <si>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</si>
  <si>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</si>
  <si>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</si>
  <si>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</si>
  <si>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</si>
  <si>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</si>
  <si>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</si>
  <si>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</si>
  <si>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</si>
  <si>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</si>
  <si>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</si>
  <si>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</si>
  <si>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</si>
  <si>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</si>
  <si>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</si>
  <si>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</si>
  <si>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</si>
  <si>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</si>
  <si>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</si>
  <si>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</si>
  <si>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</si>
  <si>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</si>
  <si>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</si>
  <si>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</si>
  <si>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</si>
  <si>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</si>
  <si>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</si>
  <si>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</si>
  <si>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</si>
  <si>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</si>
  <si>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</si>
  <si>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</si>
  <si>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</si>
  <si>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</si>
  <si>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</si>
  <si>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</si>
  <si>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</si>
  <si>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</si>
  <si>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</si>
  <si>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</si>
  <si>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</si>
  <si>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</si>
  <si>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</si>
  <si>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</si>
  <si>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</si>
  <si>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</si>
  <si>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</si>
  <si>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</si>
  <si>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</si>
  <si>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</si>
  <si>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</si>
  <si>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</si>
  <si>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</si>
  <si>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</si>
  <si>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</si>
  <si>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</si>
  <si>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</si>
  <si>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</si>
  <si>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</si>
  <si>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</si>
  <si>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</si>
  <si>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</si>
  <si>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</si>
  <si>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</si>
  <si>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</si>
  <si>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</si>
  <si>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</si>
  <si>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</si>
  <si>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</si>
  <si>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</si>
  <si>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</si>
  <si>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</si>
  <si>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</si>
  <si>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</si>
  <si>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</si>
  <si>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</si>
  <si>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</si>
  <si>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</si>
  <si>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</si>
  <si>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</si>
  <si>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</si>
  <si>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</si>
  <si>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</si>
  <si>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</si>
  <si>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</si>
  <si>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</si>
  <si>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</si>
  <si>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</si>
  <si>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</si>
  <si>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</si>
  <si>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</si>
  <si>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</si>
  <si>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</si>
  <si>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</si>
  <si>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</si>
  <si>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</si>
  <si>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</si>
  <si>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</si>
  <si>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</si>
  <si>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</si>
  <si>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</si>
  <si>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</si>
  <si>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</si>
  <si>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</si>
  <si>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</si>
  <si>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</si>
  <si>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</si>
  <si>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</si>
  <si>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</si>
  <si>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</si>
  <si>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</si>
  <si>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</si>
  <si>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</si>
  <si>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</si>
  <si>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</si>
  <si>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</si>
  <si>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</si>
  <si>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</si>
  <si>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</si>
  <si>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</si>
  <si>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</si>
  <si>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</si>
  <si>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</si>
  <si>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</si>
  <si>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</si>
  <si>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</si>
  <si>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</si>
  <si>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</si>
  <si>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</si>
  <si>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</si>
  <si>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</si>
  <si>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</si>
  <si>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</si>
  <si>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</si>
  <si>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</si>
  <si>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</si>
  <si>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</si>
  <si>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</si>
  <si>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</si>
  <si>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</si>
  <si>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</si>
  <si>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</si>
  <si>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</si>
  <si>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</si>
  <si>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</si>
  <si>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</si>
  <si>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</si>
  <si>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</si>
  <si>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</si>
  <si>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</si>
  <si>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</si>
  <si>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</si>
  <si>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</si>
  <si>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</si>
  <si>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</si>
  <si>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</si>
  <si>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</si>
  <si>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</si>
  <si>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</si>
  <si>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</si>
  <si>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</si>
  <si>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</si>
  <si>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</si>
  <si>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</si>
  <si>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</si>
  <si>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</si>
  <si>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</si>
  <si>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</si>
  <si>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</si>
  <si>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</si>
  <si>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</si>
  <si>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</si>
  <si>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</si>
  <si>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</si>
  <si>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</si>
  <si>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</si>
  <si>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</si>
  <si>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</si>
  <si>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</si>
  <si>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</si>
  <si>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</si>
  <si>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</si>
  <si>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</si>
  <si>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</si>
  <si>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</si>
  <si>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</si>
  <si>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</si>
  <si>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</si>
  <si>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</si>
  <si>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</si>
  <si>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</si>
  <si>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</si>
  <si>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</si>
  <si>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</si>
  <si>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</si>
  <si>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</si>
  <si>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</si>
  <si>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</si>
  <si>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</si>
  <si>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</si>
  <si>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</si>
  <si>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</si>
  <si>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</si>
  <si>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</si>
  <si>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</si>
  <si>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</si>
  <si>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</si>
  <si>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</si>
  <si>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</si>
  <si>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</si>
  <si>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</si>
  <si>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</si>
  <si>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</si>
  <si>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</si>
  <si>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</si>
  <si>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</si>
  <si>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</si>
  <si>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</si>
  <si>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</si>
  <si>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</si>
  <si>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</si>
  <si>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</si>
  <si>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</si>
  <si>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</si>
  <si>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</si>
  <si>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</si>
  <si>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</si>
  <si>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</si>
  <si>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</si>
  <si>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</si>
  <si>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</si>
  <si>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</si>
  <si>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</si>
  <si>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</si>
  <si>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</si>
  <si>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</si>
  <si>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</si>
  <si>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</si>
  <si>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</si>
  <si>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</si>
  <si>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</si>
  <si>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</si>
  <si>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</si>
  <si>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</si>
  <si>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</si>
  <si>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</si>
  <si>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</si>
  <si>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</si>
  <si>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</si>
  <si>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</si>
  <si>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</si>
  <si>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</si>
  <si>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</si>
  <si>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</si>
  <si>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</si>
  <si>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</si>
  <si>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</si>
  <si>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</si>
  <si>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</si>
  <si>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</si>
  <si>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</si>
  <si>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</si>
  <si>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</si>
  <si>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</si>
  <si>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</si>
  <si>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</si>
  <si>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</si>
  <si>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</si>
  <si>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</si>
  <si>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</si>
  <si>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</si>
  <si>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</si>
  <si>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</si>
  <si>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</si>
  <si>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</si>
  <si>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</si>
  <si>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</si>
  <si>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</si>
  <si>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</si>
  <si>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</si>
  <si>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</si>
  <si>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</si>
  <si>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</si>
  <si>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</si>
  <si>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</si>
  <si>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</si>
  <si>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</si>
  <si>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</si>
  <si>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</si>
  <si>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</si>
  <si>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</si>
  <si>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</si>
  <si>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</si>
  <si>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</si>
  <si>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</si>
  <si>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</si>
  <si>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</si>
  <si>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</si>
  <si>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</si>
  <si>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</si>
  <si>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</si>
  <si>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</si>
  <si>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</si>
  <si>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</si>
  <si>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</si>
  <si>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</si>
  <si>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</si>
  <si>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</si>
  <si>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</si>
  <si>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</si>
  <si>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</si>
  <si>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</si>
  <si>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</si>
  <si>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</si>
  <si>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</si>
  <si>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</si>
  <si>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</si>
  <si>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</si>
  <si>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</si>
  <si>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</si>
  <si>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</si>
  <si>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</si>
  <si>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</si>
  <si>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</si>
  <si>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</si>
  <si>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</si>
  <si>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</si>
  <si>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</si>
  <si>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</si>
  <si>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</si>
  <si>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</si>
  <si>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</si>
  <si>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</si>
  <si>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</si>
  <si>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</si>
  <si>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</si>
  <si>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</si>
  <si>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</si>
  <si>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</si>
  <si>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</si>
  <si>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</si>
  <si>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</si>
  <si>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</si>
  <si>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</si>
  <si>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</si>
  <si>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</si>
  <si>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</si>
  <si>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</si>
  <si>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</si>
  <si>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</si>
  <si>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</si>
  <si>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</si>
  <si>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</si>
  <si>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</si>
  <si>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</si>
  <si>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</si>
  <si>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</si>
  <si>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</si>
  <si>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</si>
  <si>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</si>
  <si>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</si>
  <si>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</si>
  <si>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</si>
  <si>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</si>
  <si>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</si>
  <si>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</si>
  <si>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</si>
  <si>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</si>
  <si>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</si>
  <si>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</si>
  <si>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</si>
  <si>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</si>
  <si>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</si>
  <si>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</si>
  <si>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</si>
  <si>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</si>
  <si>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</si>
  <si>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</si>
  <si>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</si>
  <si>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</si>
  <si>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</si>
  <si>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</si>
  <si>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</si>
  <si>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</si>
  <si>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</si>
  <si>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</si>
  <si>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</si>
  <si>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</si>
  <si>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</si>
  <si>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</si>
  <si>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</si>
  <si>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</si>
  <si>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</si>
  <si>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</si>
  <si>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</si>
  <si>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</si>
  <si>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</si>
  <si>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</si>
  <si>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</si>
  <si>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</si>
  <si>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</si>
  <si>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</si>
  <si>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</si>
  <si>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</si>
  <si>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</si>
  <si>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</si>
  <si>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</si>
  <si>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</si>
  <si>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</si>
  <si>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</si>
  <si>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</si>
  <si>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</si>
  <si>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</si>
  <si>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</si>
  <si>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</si>
  <si>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</si>
  <si>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</si>
  <si>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</si>
  <si>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</si>
  <si>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</si>
  <si>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</si>
  <si>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</si>
  <si>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</si>
  <si>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</si>
  <si>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</si>
  <si>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</si>
  <si>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</si>
  <si>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</si>
  <si>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</si>
  <si>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</si>
  <si>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</si>
  <si>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</si>
  <si>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</si>
  <si>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</si>
  <si>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</si>
  <si>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</si>
  <si>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</si>
  <si>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</si>
  <si>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</si>
  <si>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</si>
  <si>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</si>
  <si>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</si>
  <si>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</si>
  <si>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</si>
  <si>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</si>
  <si>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</si>
  <si>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</si>
  <si>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</si>
  <si>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</si>
  <si>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</si>
  <si>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</si>
  <si>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</si>
  <si>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</si>
  <si>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</si>
  <si>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</si>
  <si>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</si>
  <si>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</si>
  <si>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</si>
  <si>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</si>
  <si>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</si>
  <si>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</si>
  <si>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</si>
  <si>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</si>
  <si>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</si>
  <si>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</si>
  <si>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</si>
  <si>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</si>
  <si>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</si>
  <si>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</si>
  <si>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</si>
  <si>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</si>
  <si>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</si>
  <si>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</si>
  <si>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</si>
  <si>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</si>
  <si>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</si>
  <si>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</si>
  <si>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</si>
  <si>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</si>
  <si>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</si>
  <si>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</si>
  <si>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</si>
  <si>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</si>
  <si>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</si>
  <si>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</si>
  <si>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</si>
  <si>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</si>
  <si>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</si>
  <si>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</si>
  <si>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</si>
  <si>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</si>
  <si>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</si>
  <si>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</si>
  <si>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</si>
  <si>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</si>
  <si>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</si>
  <si>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</si>
  <si>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</si>
  <si>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</si>
  <si>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</si>
  <si>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</si>
  <si>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</si>
  <si>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</si>
  <si>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</si>
  <si>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</si>
  <si>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</si>
  <si>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</si>
  <si>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</si>
  <si>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</si>
  <si>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</si>
  <si>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</si>
  <si>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</si>
  <si>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</si>
  <si>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</si>
  <si>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</si>
  <si>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</si>
  <si>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</si>
  <si>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</si>
  <si>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</si>
  <si>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</si>
  <si>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</si>
  <si>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</si>
  <si>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</si>
  <si>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</si>
  <si>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</si>
  <si>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</si>
  <si>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</si>
  <si>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</si>
  <si>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</si>
  <si>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</si>
  <si>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</si>
  <si>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</si>
  <si>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</si>
  <si>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</si>
  <si>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</si>
  <si>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</si>
  <si>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</si>
  <si>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</si>
  <si>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</si>
  <si>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</si>
  <si>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</si>
  <si>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</si>
  <si>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</si>
  <si>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</si>
  <si>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</si>
  <si>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</si>
  <si>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</si>
  <si>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</si>
  <si>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</si>
  <si>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</si>
  <si>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</si>
  <si>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</si>
  <si>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</si>
  <si>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</si>
  <si>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</si>
  <si>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</si>
  <si>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</si>
  <si>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</si>
  <si>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</si>
  <si>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</si>
  <si>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</si>
  <si>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</si>
  <si>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</si>
  <si>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</si>
  <si>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</si>
  <si>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</si>
  <si>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</si>
  <si>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</si>
  <si>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</si>
  <si>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</si>
  <si>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</si>
  <si>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</si>
  <si>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</si>
  <si>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</si>
  <si>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</si>
  <si>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</si>
  <si>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</si>
  <si>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</si>
  <si>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</si>
  <si>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</si>
  <si>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</si>
  <si>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</si>
  <si>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</si>
  <si>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</si>
  <si>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</si>
  <si>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</si>
  <si>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</si>
  <si>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</si>
  <si>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</si>
  <si>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</si>
  <si>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</si>
  <si>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</si>
  <si>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</si>
  <si>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</si>
  <si>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</si>
  <si>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</si>
  <si>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</si>
  <si>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</si>
  <si>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</si>
  <si>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</si>
  <si>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</si>
  <si>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</si>
  <si>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</si>
  <si>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</si>
  <si>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</si>
  <si>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</si>
  <si>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</si>
  <si>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</si>
  <si>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</si>
  <si>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</si>
  <si>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</si>
  <si>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</si>
  <si>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</si>
  <si>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</si>
  <si>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</si>
  <si>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</si>
  <si>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</si>
  <si>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</si>
  <si>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</si>
  <si>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</si>
  <si>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</si>
  <si>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</si>
  <si>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</si>
  <si>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</si>
  <si>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</si>
  <si>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</si>
  <si>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</si>
  <si>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</si>
  <si>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</si>
  <si>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</si>
  <si>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</si>
  <si>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</si>
  <si>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</si>
  <si>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</si>
  <si>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</si>
  <si>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</si>
  <si>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</si>
  <si>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</si>
  <si>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</si>
  <si>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</si>
  <si>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</si>
  <si>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</si>
  <si>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</si>
  <si>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</si>
  <si>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</si>
  <si>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</si>
  <si>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</si>
  <si>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</si>
  <si>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</si>
  <si>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</si>
  <si>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</si>
  <si>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</si>
  <si>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</si>
  <si>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</si>
  <si>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</si>
  <si>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</si>
  <si>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</si>
  <si>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</si>
  <si>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</si>
  <si>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</si>
  <si>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</si>
  <si>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</si>
  <si>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</si>
  <si>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</si>
  <si>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</si>
  <si>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</si>
  <si>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</si>
  <si>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</si>
  <si>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</si>
  <si>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</si>
  <si>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</si>
  <si>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</si>
  <si>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</si>
  <si>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</si>
  <si>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</si>
  <si>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</si>
  <si>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</si>
  <si>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</si>
  <si>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</si>
  <si>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</si>
  <si>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</si>
  <si>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</si>
  <si>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</si>
  <si>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</si>
  <si>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</si>
  <si>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</si>
  <si>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</si>
  <si>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</si>
  <si>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</si>
  <si>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</si>
  <si>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</si>
  <si>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</si>
  <si>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</si>
  <si>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</si>
  <si>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</si>
  <si>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</si>
  <si>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</si>
  <si>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</si>
  <si>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</si>
  <si>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</si>
  <si>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</si>
  <si>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</si>
  <si>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</si>
  <si>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</si>
  <si>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</si>
  <si>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</si>
  <si>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</si>
  <si>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</si>
  <si>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</si>
  <si>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</si>
  <si>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</si>
  <si>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</si>
  <si>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</si>
  <si>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</si>
  <si>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</si>
  <si>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</si>
  <si>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</si>
  <si>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</si>
  <si>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</si>
  <si>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</si>
  <si>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</si>
  <si>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</si>
  <si>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</si>
  <si>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</si>
  <si>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</si>
  <si>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</si>
  <si>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</si>
  <si>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</si>
  <si>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</si>
  <si>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</si>
  <si>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</si>
  <si>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</si>
  <si>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</si>
  <si>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</si>
  <si>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</si>
  <si>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</si>
  <si>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</si>
  <si>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</si>
  <si>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</si>
  <si>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</si>
  <si>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</si>
  <si>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</si>
  <si>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</si>
  <si>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</si>
  <si>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</si>
  <si>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</si>
  <si>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</si>
  <si>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</si>
  <si>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</si>
  <si>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</si>
  <si>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</si>
  <si>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</si>
  <si>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</si>
  <si>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</si>
  <si>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</si>
  <si>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</si>
  <si>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</si>
  <si>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</si>
  <si>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</si>
  <si>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</si>
  <si>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</si>
  <si>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</si>
  <si>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</si>
  <si>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</si>
  <si>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</si>
  <si>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</si>
  <si>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</si>
  <si>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</si>
  <si>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</si>
  <si>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</si>
  <si>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</si>
  <si>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</si>
  <si>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</si>
  <si>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</si>
  <si>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</si>
  <si>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</si>
  <si>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</si>
  <si>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</si>
  <si>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</si>
  <si>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</si>
  <si>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</si>
  <si>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</si>
  <si>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</si>
  <si>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</si>
  <si>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</si>
  <si>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</si>
  <si>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</si>
  <si>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</si>
  <si>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</si>
  <si>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</si>
  <si>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</si>
  <si>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</si>
  <si>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</si>
  <si>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</si>
  <si>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</si>
  <si>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</si>
  <si>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</si>
  <si>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</si>
  <si>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</si>
  <si>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</si>
  <si>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</si>
  <si>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</si>
  <si>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</si>
  <si>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</si>
  <si>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</si>
  <si>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</si>
  <si>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</si>
  <si>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</si>
  <si>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</si>
  <si>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</si>
  <si>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</si>
  <si>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</si>
  <si>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</si>
  <si>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</si>
  <si>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</si>
  <si>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</si>
  <si>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</si>
  <si>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</si>
  <si>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</si>
  <si>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</si>
  <si>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</si>
  <si>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</si>
  <si>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</si>
  <si>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</si>
  <si>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</si>
  <si>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</si>
  <si>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</si>
  <si>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</si>
  <si>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</si>
  <si>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</si>
  <si>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</si>
  <si>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</si>
  <si>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</si>
  <si>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</si>
  <si>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</si>
  <si>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</si>
  <si>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</si>
  <si>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</si>
  <si>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</si>
  <si>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</si>
  <si>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</si>
  <si>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</si>
  <si>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</si>
  <si>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</si>
  <si>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</si>
  <si>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</si>
  <si>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</si>
  <si>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</si>
  <si>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</si>
  <si>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</si>
  <si>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</si>
  <si>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</si>
  <si>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</si>
  <si>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</si>
  <si>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</si>
  <si>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</si>
  <si>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</si>
  <si>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</si>
  <si>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</si>
  <si>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</si>
  <si>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</si>
  <si>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</si>
  <si>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</si>
  <si>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</si>
  <si>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</si>
  <si>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</si>
  <si>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</si>
  <si>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</si>
  <si>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</si>
  <si>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</si>
  <si>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</si>
  <si>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</si>
  <si>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</si>
  <si>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</si>
  <si>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</si>
  <si>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</si>
  <si>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</si>
  <si>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</si>
  <si>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</si>
  <si>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</si>
  <si>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</si>
  <si>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</si>
  <si>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</si>
  <si>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</si>
  <si>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</si>
  <si>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</si>
  <si>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</si>
  <si>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</si>
  <si>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</si>
  <si>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</si>
  <si>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</si>
  <si>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</si>
  <si>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</si>
  <si>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</si>
  <si>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</si>
  <si>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</si>
  <si>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</si>
  <si>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</si>
  <si>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</si>
  <si>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</si>
  <si>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</si>
  <si>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</si>
  <si>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</si>
  <si>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</si>
  <si>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</si>
  <si>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</si>
  <si>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</si>
  <si>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</si>
  <si>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</si>
  <si>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</si>
  <si>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</si>
  <si>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</si>
  <si>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</si>
  <si>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</si>
  <si>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</si>
  <si>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</si>
  <si>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</si>
  <si>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</si>
  <si>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</si>
  <si>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</si>
  <si>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</si>
  <si>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</si>
  <si>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</si>
  <si>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</si>
  <si>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</si>
  <si>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</si>
  <si>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</si>
  <si>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</si>
  <si>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</si>
  <si>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</si>
  <si>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</si>
  <si>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</si>
  <si>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</si>
  <si>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</si>
  <si>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</si>
  <si>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</si>
  <si>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</si>
  <si>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</si>
  <si>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</si>
  <si>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</si>
  <si>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</si>
  <si>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</si>
  <si>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</si>
  <si>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</si>
  <si>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</si>
  <si>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</si>
  <si>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</si>
  <si>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</si>
  <si>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</si>
  <si>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</si>
  <si>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</si>
  <si>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</si>
  <si>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</si>
  <si>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</si>
  <si>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</si>
  <si>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</si>
  <si>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</si>
  <si>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</si>
  <si>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</si>
  <si>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</si>
  <si>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</si>
  <si>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</si>
  <si>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</si>
  <si>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</si>
  <si>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</si>
  <si>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</si>
  <si>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</si>
  <si>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</si>
  <si>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</si>
  <si>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</si>
  <si>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</si>
  <si>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</si>
  <si>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</si>
  <si>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</si>
  <si>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</si>
  <si>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</si>
  <si>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</si>
  <si>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</si>
  <si>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</si>
  <si>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</si>
  <si>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</si>
  <si>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</si>
  <si>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</si>
  <si>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</si>
  <si>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</si>
  <si>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</si>
  <si>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</si>
  <si>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</si>
  <si>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</si>
  <si>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</si>
  <si>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</si>
  <si>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</si>
  <si>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</si>
  <si>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</si>
  <si>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</si>
  <si>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</si>
  <si>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</si>
  <si>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</si>
  <si>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</si>
  <si>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</si>
  <si>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</si>
  <si>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</si>
  <si>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</si>
  <si>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</si>
  <si>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</si>
  <si>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</si>
  <si>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</si>
  <si>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</si>
  <si>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</si>
  <si>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</si>
  <si>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</si>
  <si>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</si>
  <si>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</si>
  <si>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</si>
  <si>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</si>
  <si>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</si>
  <si>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</si>
  <si>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</si>
  <si>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</si>
  <si>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</si>
  <si>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</si>
  <si>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</si>
  <si>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</si>
  <si>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</si>
  <si>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</si>
  <si>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</si>
  <si>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</si>
  <si>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</si>
  <si>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</si>
  <si>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</si>
  <si>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</si>
  <si>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</si>
  <si>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</si>
  <si>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</si>
  <si>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</si>
  <si>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</si>
  <si>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</si>
  <si>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</si>
  <si>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</si>
  <si>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</si>
  <si>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</si>
  <si>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</si>
  <si>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</si>
  <si>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</si>
  <si>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</si>
  <si>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</si>
  <si>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</si>
  <si>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</si>
  <si>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</si>
  <si>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</si>
  <si>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</si>
  <si>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</si>
  <si>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</si>
  <si>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</si>
  <si>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</si>
  <si>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</si>
  <si>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</si>
  <si>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</si>
  <si>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</si>
  <si>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</si>
  <si>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</si>
  <si>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</si>
  <si>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</si>
  <si>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</si>
  <si>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</si>
  <si>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</si>
  <si>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</si>
  <si>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</si>
  <si>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</si>
  <si>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</si>
  <si>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</si>
  <si>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</si>
  <si>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</si>
  <si>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</si>
  <si>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</si>
  <si>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</si>
  <si>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</si>
  <si>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</si>
  <si>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</si>
  <si>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</si>
  <si>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</si>
  <si>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</si>
  <si>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</si>
  <si>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</si>
  <si>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</si>
  <si>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</si>
  <si>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</si>
  <si>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</si>
  <si>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</si>
  <si>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</si>
  <si>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</si>
  <si>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</si>
  <si>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</si>
  <si>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</si>
  <si>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</si>
  <si>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</si>
  <si>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</si>
  <si>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</si>
  <si>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</si>
  <si>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</si>
  <si>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</si>
  <si>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</si>
  <si>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</si>
  <si>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</si>
  <si>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</si>
  <si>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</si>
  <si>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</si>
  <si>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</si>
  <si>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</si>
  <si>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</si>
  <si>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</si>
  <si>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</si>
  <si>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</si>
  <si>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</si>
  <si>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</si>
  <si>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</si>
  <si>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</si>
  <si>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</si>
  <si>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</si>
  <si>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</si>
  <si>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</si>
  <si>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</si>
  <si>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</si>
  <si>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</si>
  <si>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</si>
  <si>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</si>
  <si>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</si>
  <si>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</si>
  <si>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</si>
  <si>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</si>
  <si>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</si>
  <si>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</si>
  <si>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</si>
  <si>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</si>
  <si>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</si>
  <si>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</si>
  <si>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</si>
  <si>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</si>
  <si>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</si>
  <si>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</si>
  <si>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</si>
  <si>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</si>
  <si>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</si>
  <si>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</si>
  <si>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</si>
  <si>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</si>
  <si>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</si>
  <si>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</si>
  <si>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</si>
  <si>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</si>
  <si>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</si>
  <si>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</si>
  <si>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</si>
  <si>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</si>
  <si>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</si>
  <si>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</si>
  <si>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</si>
  <si>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</si>
  <si>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</si>
  <si>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</si>
  <si>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</si>
  <si>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</si>
  <si>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</si>
  <si>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</si>
  <si>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</si>
  <si>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</si>
  <si>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</si>
  <si>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</si>
  <si>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</si>
  <si>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</si>
  <si>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</si>
  <si>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</si>
  <si>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</si>
  <si>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</si>
  <si>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</si>
  <si>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</si>
  <si>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</si>
  <si>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</si>
  <si>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</si>
  <si>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</si>
  <si>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</si>
  <si>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</si>
  <si>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</si>
  <si>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</si>
  <si>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</si>
  <si>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</si>
  <si>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</si>
  <si>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</si>
  <si>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</si>
  <si>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</si>
  <si>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</si>
  <si>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</si>
  <si>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</si>
  <si>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</si>
  <si>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</si>
  <si>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</si>
  <si>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</si>
  <si>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</si>
  <si>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</si>
  <si>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</si>
  <si>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</si>
  <si>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</si>
  <si>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</si>
  <si>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</si>
  <si>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</si>
  <si>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</si>
  <si>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</si>
  <si>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</si>
  <si>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</si>
  <si>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</si>
  <si>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</si>
  <si>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</si>
  <si>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</si>
  <si>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</si>
  <si>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</si>
  <si>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</si>
  <si>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</si>
  <si>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</si>
  <si>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</si>
  <si>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</si>
  <si>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</si>
  <si>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</si>
  <si>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</si>
  <si>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</si>
  <si>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</si>
  <si>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</si>
  <si>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</si>
  <si>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</si>
  <si>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</si>
  <si>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</si>
  <si>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</si>
  <si>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</si>
  <si>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</si>
  <si>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</si>
  <si>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</si>
  <si>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</si>
  <si>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</si>
  <si>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</si>
  <si>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</si>
  <si>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</si>
  <si>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</si>
  <si>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</si>
  <si>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</si>
  <si>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</si>
  <si>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</si>
  <si>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</si>
  <si>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</si>
  <si>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</si>
  <si>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</si>
  <si>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</si>
  <si>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</si>
  <si>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</si>
  <si>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</si>
  <si>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</si>
  <si>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</si>
  <si>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</si>
  <si>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</si>
  <si>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</si>
  <si>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</si>
  <si>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</si>
  <si>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</si>
  <si>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</si>
  <si>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</si>
  <si>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</si>
  <si>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</si>
  <si>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</si>
  <si>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</si>
  <si>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</si>
  <si>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</si>
  <si>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</si>
  <si>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</si>
  <si>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</si>
  <si>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</si>
  <si>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</si>
  <si>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</si>
  <si>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</si>
  <si>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</si>
  <si>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</si>
  <si>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</si>
  <si>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</si>
  <si>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</si>
  <si>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</si>
  <si>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</si>
  <si>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</si>
  <si>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</si>
  <si>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</si>
  <si>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</si>
  <si>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</si>
  <si>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</si>
  <si>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</si>
  <si>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</si>
  <si>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</si>
  <si>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</si>
  <si>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</si>
  <si>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</si>
  <si>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</si>
  <si>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</si>
  <si>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</si>
  <si>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</si>
  <si>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</si>
  <si>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</si>
  <si>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</si>
  <si>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</si>
  <si>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</si>
  <si>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</si>
  <si>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</si>
  <si>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</si>
  <si>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</si>
  <si>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</si>
  <si>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</si>
  <si>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</si>
  <si>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</si>
  <si>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</si>
  <si>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</si>
  <si>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</si>
  <si>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</si>
  <si>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</si>
  <si>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</si>
  <si>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</si>
  <si>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</si>
  <si>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</si>
  <si>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</si>
  <si>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</si>
  <si>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</si>
  <si>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</si>
  <si>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</si>
  <si>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</si>
  <si>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</si>
  <si>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</si>
  <si>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</si>
  <si>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</si>
  <si>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</si>
  <si>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</si>
  <si>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</si>
  <si>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</si>
  <si>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</si>
  <si>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</si>
  <si>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</si>
  <si>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</si>
  <si>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</si>
  <si>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</si>
  <si>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</si>
  <si>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</si>
  <si>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</si>
  <si>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</si>
  <si>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</si>
  <si>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</si>
  <si>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</si>
  <si>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</si>
  <si>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</si>
  <si>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</si>
  <si>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</si>
  <si>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</si>
  <si>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</si>
  <si>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</si>
  <si>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</si>
  <si>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</si>
  <si>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</si>
  <si>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</si>
  <si>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</si>
  <si>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</si>
  <si>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</si>
  <si>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</si>
  <si>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</si>
  <si>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</si>
  <si>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</si>
  <si>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</si>
  <si>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</si>
  <si>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</si>
  <si>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</si>
  <si>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</si>
  <si>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</si>
  <si>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</si>
  <si>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</si>
  <si>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</si>
  <si>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</si>
  <si>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</si>
  <si>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</si>
  <si>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</si>
  <si>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</si>
  <si>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</si>
  <si>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</si>
  <si>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</si>
  <si>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</si>
  <si>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</si>
  <si>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</si>
  <si>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</si>
  <si>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</si>
  <si>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</si>
  <si>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</si>
  <si>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</si>
  <si>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</si>
  <si>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</si>
  <si>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</si>
  <si>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</si>
  <si>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</si>
  <si>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</si>
  <si>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</si>
  <si>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</si>
  <si>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</si>
  <si>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</si>
  <si>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</si>
  <si>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</si>
  <si>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</si>
  <si>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</si>
  <si>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</si>
  <si>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</si>
  <si>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</si>
  <si>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</si>
  <si>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</si>
  <si>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</si>
  <si>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</si>
  <si>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</si>
  <si>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</si>
  <si>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</si>
  <si>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</si>
  <si>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</si>
  <si>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</si>
  <si>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</si>
  <si>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</si>
  <si>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</si>
  <si>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</si>
  <si>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</si>
  <si>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</si>
  <si>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</si>
  <si>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</si>
  <si>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</si>
  <si>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</si>
  <si>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</si>
  <si>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</si>
  <si>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</si>
  <si>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</si>
  <si>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</si>
  <si>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</si>
  <si>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</si>
  <si>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</si>
  <si>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</si>
  <si>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</si>
  <si>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</si>
  <si>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</si>
  <si>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</si>
  <si>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</si>
  <si>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</si>
  <si>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</si>
  <si>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</si>
  <si>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</si>
  <si>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</si>
  <si>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</si>
  <si>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</si>
  <si>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</si>
  <si>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</si>
  <si>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</si>
  <si>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</si>
  <si>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</si>
  <si>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</si>
  <si>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</si>
  <si>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</si>
  <si>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</si>
  <si>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</si>
  <si>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</si>
  <si>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</si>
  <si>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</si>
  <si>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</si>
  <si>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</si>
  <si>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</si>
  <si>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</si>
  <si>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</si>
  <si>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</si>
  <si>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</si>
  <si>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</si>
  <si>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</si>
  <si>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</si>
  <si>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</si>
  <si>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</si>
  <si>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</si>
  <si>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</si>
  <si>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</si>
  <si>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</si>
  <si>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</si>
  <si>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</si>
  <si>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</si>
  <si>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</si>
  <si>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</si>
  <si>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</si>
  <si>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</si>
  <si>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</si>
  <si>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</si>
  <si>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</si>
  <si>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</si>
  <si>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</si>
  <si>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</si>
  <si>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</si>
  <si>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</si>
  <si>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</si>
  <si>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</si>
  <si>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</si>
  <si>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</si>
  <si>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</si>
  <si>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</si>
  <si>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</si>
  <si>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</si>
  <si>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</si>
  <si>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</si>
  <si>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</si>
  <si>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</si>
  <si>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</si>
  <si>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</si>
  <si>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</si>
  <si>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</si>
  <si>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</si>
  <si>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</si>
  <si>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</si>
  <si>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</si>
  <si>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</si>
  <si>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</si>
  <si>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</si>
  <si>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</si>
  <si>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</si>
  <si>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</si>
  <si>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</si>
  <si>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</si>
  <si>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</si>
  <si>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</si>
  <si>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</si>
  <si>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</si>
  <si>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</si>
  <si>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</si>
  <si>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</si>
  <si>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</si>
  <si>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</si>
  <si>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</si>
  <si>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</si>
  <si>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</si>
  <si>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</si>
  <si>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</si>
  <si>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</si>
  <si>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</si>
  <si>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</si>
  <si>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</si>
  <si>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</si>
  <si>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</si>
  <si>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</si>
  <si>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</si>
  <si>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</si>
  <si>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</si>
  <si>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</si>
  <si>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</si>
  <si>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</si>
  <si>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</si>
  <si>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</si>
  <si>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</si>
  <si>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</si>
  <si>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</si>
  <si>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</si>
  <si>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</si>
  <si>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</si>
  <si>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</si>
  <si>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</si>
  <si>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</si>
  <si>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</si>
  <si>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</si>
  <si>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</si>
  <si>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</si>
  <si>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</si>
  <si>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</si>
  <si>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</si>
  <si>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</si>
  <si>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</si>
  <si>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</si>
  <si>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</si>
  <si>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</si>
  <si>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</si>
  <si>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</si>
  <si>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</si>
  <si>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</si>
  <si>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</si>
  <si>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</si>
  <si>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</si>
  <si>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</si>
  <si>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</si>
  <si>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</si>
  <si>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</si>
  <si>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</si>
  <si>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</si>
  <si>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</si>
  <si>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</si>
  <si>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</si>
  <si>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</si>
  <si>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</si>
  <si>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</si>
  <si>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</si>
  <si>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</si>
  <si>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</si>
  <si>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</si>
  <si>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</si>
  <si>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</si>
  <si>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</si>
  <si>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</si>
  <si>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</si>
  <si>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</si>
  <si>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</si>
  <si>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</si>
  <si>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</si>
  <si>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</si>
  <si>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</si>
  <si>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</si>
  <si>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</si>
  <si>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</si>
  <si>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</si>
  <si>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</si>
  <si>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</si>
  <si>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</si>
  <si>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</si>
  <si>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</si>
  <si>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</si>
  <si>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</si>
  <si>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</si>
  <si>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</si>
  <si>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</si>
  <si>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</si>
  <si>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</si>
  <si>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</si>
  <si>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</si>
  <si>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</si>
  <si>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</si>
  <si>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</si>
  <si>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</si>
  <si>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</si>
  <si>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</si>
  <si>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</si>
  <si>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</si>
  <si>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</si>
  <si>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</si>
  <si>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</si>
  <si>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</si>
  <si>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</si>
  <si>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</si>
  <si>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</si>
  <si>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</si>
  <si>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</si>
  <si>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</si>
  <si>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</si>
  <si>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</si>
  <si>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</si>
  <si>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</si>
  <si>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</si>
  <si>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</si>
  <si>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</si>
  <si>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</si>
  <si>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</si>
  <si>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</si>
  <si>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</si>
  <si>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</si>
  <si>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</si>
  <si>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</si>
  <si>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</si>
  <si>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</si>
  <si>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</si>
  <si>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</si>
  <si>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</si>
  <si>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</si>
  <si>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</si>
  <si>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</si>
  <si>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</si>
  <si>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</si>
  <si>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</si>
  <si>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</si>
  <si>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</si>
  <si>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</si>
  <si>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</si>
  <si>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</si>
  <si>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</si>
  <si>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</si>
  <si>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</si>
  <si>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</si>
  <si>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</si>
  <si>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</si>
  <si>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</si>
  <si>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</si>
  <si>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</si>
  <si>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</si>
  <si>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</si>
  <si>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</si>
  <si>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</si>
  <si>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</si>
  <si>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</si>
  <si>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</si>
  <si>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</si>
  <si>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</si>
  <si>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</si>
  <si>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</si>
  <si>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</si>
  <si>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</si>
  <si>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</si>
  <si>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</si>
  <si>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</si>
  <si>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</si>
  <si>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</si>
  <si>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</si>
  <si>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</si>
  <si>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</si>
  <si>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</si>
  <si>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</si>
  <si>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</si>
  <si>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</si>
  <si>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</si>
  <si>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</si>
  <si>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</si>
  <si>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</si>
  <si>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</si>
  <si>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</si>
  <si>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</si>
  <si>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</si>
  <si>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</si>
  <si>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</si>
  <si>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</si>
  <si>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</si>
  <si>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</si>
  <si>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</si>
  <si>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</si>
  <si>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</si>
  <si>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</si>
  <si>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</si>
  <si>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</si>
  <si>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</si>
  <si>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</si>
  <si>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</si>
  <si>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</si>
  <si>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</si>
  <si>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</si>
  <si>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</si>
  <si>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</si>
  <si>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</si>
  <si>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</si>
  <si>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</si>
  <si>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</si>
  <si>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</si>
  <si>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</si>
  <si>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</si>
  <si>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</si>
  <si>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</si>
  <si>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</si>
  <si>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</si>
  <si>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</si>
  <si>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</si>
  <si>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</si>
  <si>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</si>
  <si>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</si>
  <si>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</si>
  <si>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</si>
  <si>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</si>
  <si>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</si>
  <si>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</si>
  <si>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</si>
  <si>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</si>
  <si>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</si>
  <si>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</si>
  <si>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</si>
  <si>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</si>
  <si>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</si>
  <si>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</si>
  <si>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</si>
  <si>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</si>
  <si>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</si>
  <si>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</si>
  <si>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</si>
  <si>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</si>
  <si>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</si>
  <si>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</si>
  <si>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</si>
  <si>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</si>
  <si>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</si>
  <si>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</si>
  <si>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</si>
  <si>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</si>
  <si>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</si>
  <si>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</si>
  <si>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</si>
  <si>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</si>
  <si>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</si>
  <si>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</si>
  <si>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</si>
  <si>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</si>
  <si>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</si>
  <si>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</si>
  <si>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</si>
  <si>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</si>
  <si>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</si>
  <si>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</si>
  <si>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</si>
  <si>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</si>
  <si>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</si>
  <si>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</si>
  <si>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</si>
  <si>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</si>
  <si>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</si>
  <si>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</si>
  <si>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</si>
  <si>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</si>
  <si>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</si>
  <si>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</si>
  <si>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</si>
  <si>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</si>
  <si>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</si>
  <si>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</si>
  <si>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</si>
  <si>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</si>
  <si>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</si>
  <si>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</si>
  <si>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</si>
  <si>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</si>
  <si>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</si>
  <si>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</si>
  <si>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</si>
  <si>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</si>
  <si>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</si>
  <si>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</si>
  <si>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</si>
  <si>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</si>
  <si>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</si>
  <si>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</si>
  <si>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</si>
  <si>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</si>
  <si>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</si>
  <si>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</si>
  <si>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</si>
  <si>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</si>
  <si>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</si>
  <si>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</si>
  <si>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</si>
  <si>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</si>
  <si>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</si>
  <si>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</si>
  <si>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</si>
  <si>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</si>
  <si>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</si>
  <si>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</si>
  <si>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</si>
  <si>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</si>
  <si>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</si>
  <si>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</si>
  <si>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</si>
  <si>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</si>
  <si>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</si>
  <si>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</si>
  <si>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</si>
  <si>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</si>
  <si>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</si>
  <si>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</si>
  <si>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</si>
  <si>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</si>
  <si>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</si>
  <si>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</si>
  <si>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</si>
  <si>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</si>
  <si>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</si>
  <si>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</si>
  <si>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</si>
  <si>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</si>
  <si>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</si>
  <si>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</si>
  <si>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</si>
  <si>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</si>
  <si>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</si>
  <si>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</si>
  <si>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</si>
  <si>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</si>
  <si>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</si>
  <si>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</si>
  <si>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</si>
  <si>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</si>
  <si>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</si>
  <si>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</si>
  <si>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</si>
  <si>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</si>
  <si>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</si>
  <si>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</si>
  <si>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</si>
  <si>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</si>
  <si>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</si>
  <si>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</si>
  <si>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</si>
  <si>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</si>
  <si>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</si>
  <si>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</si>
  <si>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</si>
  <si>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</si>
  <si>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</si>
  <si>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</si>
  <si>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</si>
  <si>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</si>
  <si>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</si>
  <si>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</si>
  <si>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</si>
  <si>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</si>
  <si>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</si>
  <si>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</si>
  <si>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</si>
  <si>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</si>
  <si>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</si>
  <si>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</si>
  <si>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</si>
  <si>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</si>
  <si>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</si>
  <si>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</si>
  <si>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</si>
  <si>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</si>
  <si>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</si>
  <si>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</si>
  <si>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</si>
  <si>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</si>
  <si>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</si>
  <si>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</si>
  <si>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</si>
  <si>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</si>
  <si>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</si>
  <si>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</si>
  <si>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</si>
  <si>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</si>
  <si>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</si>
  <si>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</si>
  <si>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</si>
  <si>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</si>
  <si>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</si>
  <si>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</si>
  <si>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</si>
  <si>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</si>
  <si>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</si>
  <si>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</si>
  <si>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</si>
  <si>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</si>
  <si>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</si>
  <si>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</si>
  <si>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</si>
  <si>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</si>
  <si>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</si>
  <si>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</si>
  <si>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</si>
  <si>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</si>
  <si>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</si>
  <si>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</si>
  <si>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</si>
  <si>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</si>
  <si>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</si>
  <si>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</si>
  <si>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</si>
  <si>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</si>
  <si>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</si>
  <si>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</si>
  <si>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</si>
  <si>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</si>
  <si>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</si>
  <si>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</si>
  <si>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</si>
  <si>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</si>
  <si>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</si>
  <si>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</si>
  <si>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</si>
  <si>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</si>
  <si>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</si>
  <si>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</si>
  <si>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</si>
  <si>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</si>
  <si>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</si>
  <si>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</si>
  <si>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</si>
  <si>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</si>
  <si>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</si>
  <si>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</si>
  <si>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</si>
  <si>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</si>
  <si>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</si>
  <si>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</si>
  <si>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</si>
  <si>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</si>
  <si>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</si>
  <si>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</si>
  <si>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</si>
  <si>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</si>
  <si>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</si>
  <si>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</si>
  <si>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</si>
  <si>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</si>
  <si>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</si>
  <si>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</si>
  <si>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</si>
  <si>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</si>
  <si>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</si>
  <si>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</si>
  <si>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</si>
  <si>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</si>
  <si>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</si>
  <si>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</si>
  <si>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</si>
  <si>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</si>
  <si>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</si>
  <si>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</si>
  <si>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</si>
  <si>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</si>
  <si>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</si>
  <si>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</si>
  <si>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</si>
  <si>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</si>
  <si>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</si>
  <si>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</si>
  <si>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</si>
  <si>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</si>
  <si>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</si>
  <si>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</si>
  <si>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</si>
  <si>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</si>
  <si>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</si>
  <si>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</si>
  <si>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</si>
  <si>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</si>
  <si>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</si>
  <si>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</si>
  <si>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</si>
  <si>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</si>
  <si>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</si>
  <si>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</si>
  <si>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</si>
  <si>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</si>
  <si>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</si>
  <si>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</si>
  <si>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</si>
  <si>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</si>
  <si>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</si>
  <si>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</si>
  <si>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</si>
  <si>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</si>
  <si>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</si>
  <si>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</si>
  <si>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</si>
  <si>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</si>
  <si>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</si>
  <si>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</si>
  <si>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</si>
  <si>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</si>
  <si>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</si>
  <si>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</si>
  <si>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</si>
  <si>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</si>
  <si>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</si>
  <si>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</si>
  <si>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</si>
  <si>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</si>
  <si>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</si>
  <si>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</si>
  <si>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</si>
  <si>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</si>
  <si>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</si>
  <si>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</si>
  <si>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</si>
  <si>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</si>
  <si>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</si>
  <si>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</si>
  <si>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</si>
  <si>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</si>
  <si>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</si>
  <si>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</si>
  <si>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</si>
  <si>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</si>
  <si>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</si>
  <si>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</si>
  <si>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</si>
  <si>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</si>
  <si>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</si>
  <si>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</si>
  <si>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</si>
  <si>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</si>
  <si>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</si>
  <si>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</si>
  <si>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</si>
  <si>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</si>
  <si>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</si>
  <si>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</si>
  <si>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</si>
  <si>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</si>
  <si>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</si>
  <si>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</si>
  <si>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</si>
  <si>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</si>
  <si>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</si>
  <si>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</si>
  <si>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</si>
  <si>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</si>
  <si>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</si>
  <si>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</si>
  <si>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</si>
  <si>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</si>
  <si>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</si>
  <si>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</si>
  <si>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</si>
  <si>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</si>
  <si>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</si>
  <si>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</si>
  <si>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</si>
  <si>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</si>
  <si>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</si>
  <si>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</si>
  <si>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</si>
  <si>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</si>
  <si>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</si>
  <si>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</si>
  <si>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</si>
  <si>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</si>
  <si>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</si>
  <si>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</si>
  <si>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</si>
  <si>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</si>
  <si>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</si>
  <si>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</si>
  <si>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</si>
  <si>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</si>
  <si>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</si>
  <si>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</si>
  <si>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</si>
  <si>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</si>
  <si>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</si>
  <si>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</si>
  <si>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</si>
  <si>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</si>
  <si>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</si>
  <si>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</si>
  <si>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</si>
  <si>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</si>
  <si>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</si>
  <si>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</si>
  <si>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</si>
  <si>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</si>
  <si>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</si>
  <si>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</si>
  <si>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</si>
  <si>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</si>
  <si>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</si>
  <si>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</si>
  <si>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</si>
  <si>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</si>
  <si>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</si>
  <si>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</si>
  <si>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</si>
  <si>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</si>
  <si>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</si>
  <si>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</si>
  <si>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</si>
  <si>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</si>
  <si>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</si>
  <si>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</si>
  <si>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</si>
  <si>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</si>
  <si>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</si>
  <si>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</si>
  <si>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</si>
  <si>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</si>
  <si>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</si>
  <si>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</si>
  <si>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</si>
  <si>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</si>
  <si>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</si>
  <si>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</si>
  <si>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</si>
  <si>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</si>
  <si>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</si>
  <si>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</si>
  <si>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</si>
  <si>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</si>
  <si>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</si>
  <si>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</si>
  <si>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</si>
  <si>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</si>
  <si>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</si>
  <si>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</si>
  <si>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</si>
  <si>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</si>
  <si>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</si>
  <si>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</si>
  <si>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</si>
  <si>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</si>
  <si>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</si>
  <si>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</si>
  <si>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</si>
  <si>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</si>
  <si>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</si>
  <si>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</si>
  <si>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</si>
  <si>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</si>
  <si>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</si>
  <si>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</si>
  <si>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</si>
  <si>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</si>
  <si>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</si>
  <si>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</si>
  <si>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</si>
  <si>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</si>
  <si>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</si>
  <si>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</si>
  <si>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</si>
  <si>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</si>
  <si>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</si>
  <si>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</si>
  <si>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</si>
  <si>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</si>
  <si>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</si>
  <si>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</si>
  <si>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</si>
  <si>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</si>
  <si>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</si>
  <si>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</si>
  <si>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</si>
  <si>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</si>
  <si>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</si>
  <si>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</si>
  <si>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</si>
  <si>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</si>
  <si>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</si>
  <si>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</si>
  <si>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</si>
  <si>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</si>
  <si>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</si>
  <si>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</si>
  <si>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</si>
  <si>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</si>
  <si>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</si>
  <si>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</si>
  <si>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</si>
  <si>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</si>
  <si>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</si>
  <si>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</si>
  <si>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</si>
  <si>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</si>
  <si>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</si>
  <si>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</si>
  <si>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</si>
  <si>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</si>
  <si>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</si>
  <si>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</si>
  <si>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</si>
  <si>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</si>
  <si>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</si>
  <si>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</si>
  <si>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</si>
  <si>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</si>
  <si>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</si>
  <si>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</si>
  <si>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</si>
  <si>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</si>
  <si>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</si>
  <si>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</si>
  <si>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</si>
  <si>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</si>
  <si>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</si>
  <si>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</si>
  <si>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</si>
  <si>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</si>
  <si>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</si>
  <si>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</si>
  <si>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</si>
  <si>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</si>
  <si>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</si>
  <si>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</si>
  <si>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</si>
  <si>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</si>
  <si>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</si>
  <si>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</si>
  <si>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</si>
  <si>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</si>
  <si>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</si>
  <si>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</si>
  <si>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</si>
  <si>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</si>
  <si>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</si>
  <si>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</si>
  <si>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</si>
  <si>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</si>
  <si>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</si>
  <si>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</si>
  <si>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</si>
  <si>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</si>
  <si>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</si>
  <si>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</si>
  <si>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</si>
  <si>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</si>
  <si>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</si>
  <si>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</si>
  <si>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</si>
  <si>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</si>
  <si>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</si>
  <si>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</si>
  <si>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</si>
  <si>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</si>
  <si>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</si>
  <si>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</si>
  <si>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</si>
  <si>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</si>
  <si>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</si>
  <si>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</si>
  <si>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</si>
  <si>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</si>
  <si>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</si>
  <si>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</si>
  <si>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</si>
  <si>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</si>
  <si>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</si>
  <si>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</si>
  <si>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</si>
  <si>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</si>
  <si>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</si>
  <si>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</si>
  <si>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</si>
  <si>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</si>
  <si>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</si>
  <si>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</si>
  <si>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</si>
  <si>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</si>
  <si>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</si>
  <si>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</si>
  <si>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</si>
  <si>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</si>
  <si>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</si>
  <si>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</si>
  <si>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</si>
  <si>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</si>
  <si>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</si>
  <si>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</si>
  <si>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</si>
  <si>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</si>
  <si>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</si>
  <si>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</si>
  <si>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</si>
  <si>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</si>
  <si>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</si>
  <si>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</si>
  <si>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</si>
  <si>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</si>
  <si>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</si>
  <si>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</si>
  <si>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</si>
  <si>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</si>
  <si>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</si>
  <si>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</si>
  <si>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</si>
  <si>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</si>
  <si>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</si>
  <si>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</si>
  <si>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</si>
  <si>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</si>
  <si>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</si>
  <si>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</si>
  <si>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</si>
  <si>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</si>
  <si>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</si>
  <si>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</si>
  <si>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</si>
  <si>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</si>
  <si>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</si>
  <si>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</si>
  <si>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</si>
  <si>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</si>
  <si>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</si>
  <si>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</si>
  <si>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</si>
  <si>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</si>
  <si>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</si>
  <si>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</si>
  <si>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</si>
  <si>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</si>
  <si>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</si>
  <si>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</si>
  <si>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</si>
  <si>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</si>
  <si>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</si>
  <si>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</si>
  <si>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</si>
  <si>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</si>
  <si>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</si>
  <si>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</si>
  <si>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</si>
  <si>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</si>
  <si>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</si>
  <si>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</si>
  <si>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</si>
  <si>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</si>
  <si>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</si>
  <si>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</si>
  <si>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</si>
  <si>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</si>
  <si>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</si>
  <si>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</si>
  <si>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</si>
  <si>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</si>
  <si>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</si>
  <si>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</si>
  <si>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</si>
  <si>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</si>
  <si>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</si>
  <si>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</si>
  <si>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</si>
  <si>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</si>
  <si>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</si>
  <si>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</si>
  <si>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</si>
  <si>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</si>
  <si>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</si>
  <si>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</si>
  <si>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</si>
  <si>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</si>
  <si>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</si>
  <si>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</si>
  <si>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</si>
  <si>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</si>
  <si>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</si>
  <si>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</si>
  <si>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</si>
  <si>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</si>
  <si>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</si>
  <si>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</si>
  <si>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</si>
  <si>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</si>
  <si>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</si>
  <si>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</si>
  <si>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</si>
  <si>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</si>
  <si>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</si>
  <si>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</si>
  <si>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</si>
  <si>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</si>
  <si>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</si>
  <si>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</si>
  <si>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</si>
  <si>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</si>
  <si>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</si>
  <si>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</si>
  <si>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</si>
  <si>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</si>
  <si>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</si>
  <si>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</si>
  <si>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</si>
  <si>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</si>
  <si>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</si>
  <si>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</si>
  <si>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</si>
  <si>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</si>
  <si>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</si>
  <si>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</si>
  <si>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</si>
  <si>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</si>
  <si>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</si>
  <si>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</si>
  <si>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</si>
  <si>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</si>
  <si>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</si>
  <si>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</si>
  <si>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</si>
  <si>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</si>
  <si>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</si>
  <si>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</si>
  <si>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</si>
  <si>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</si>
  <si>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</si>
  <si>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</si>
  <si>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</si>
  <si>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</si>
  <si>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</si>
  <si>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</si>
  <si>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</si>
  <si>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</si>
  <si>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</si>
  <si>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</si>
  <si>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</si>
  <si>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</si>
  <si>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</si>
  <si>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</si>
  <si>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</si>
  <si>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</si>
  <si>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</si>
  <si>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</si>
  <si>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</si>
  <si>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</si>
  <si>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</si>
  <si>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</si>
  <si>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</si>
  <si>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</si>
  <si>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</si>
  <si>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</si>
  <si>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</si>
  <si>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</si>
  <si>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</si>
  <si>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</si>
  <si>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</si>
  <si>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</si>
  <si>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</si>
  <si>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</si>
  <si>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</si>
  <si>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</si>
  <si>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</si>
  <si>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</si>
  <si>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</si>
  <si>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</si>
  <si>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</si>
  <si>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</si>
  <si>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</si>
  <si>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</si>
  <si>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</si>
  <si>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</si>
  <si>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</si>
  <si>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</si>
  <si>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</si>
  <si>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</si>
  <si>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</si>
  <si>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</si>
  <si>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</si>
  <si>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</si>
  <si>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</si>
  <si>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</si>
  <si>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</si>
  <si>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</si>
  <si>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</si>
  <si>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</si>
  <si>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</si>
  <si>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</si>
  <si>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</si>
  <si>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</si>
  <si>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</si>
  <si>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</si>
  <si>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</si>
  <si>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</si>
  <si>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</si>
  <si>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</si>
  <si>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</si>
  <si>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</si>
  <si>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</si>
  <si>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</si>
  <si>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</si>
  <si>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</si>
  <si>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</si>
  <si>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</si>
  <si>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</si>
  <si>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</si>
  <si>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</si>
  <si>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</si>
  <si>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</si>
  <si>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</si>
  <si>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</si>
  <si>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</si>
  <si>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</si>
  <si>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</si>
  <si>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</si>
  <si>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</si>
  <si>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</si>
  <si>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</si>
  <si>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</si>
  <si>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</si>
  <si>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</si>
  <si>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</si>
  <si>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</si>
  <si>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</si>
  <si>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</si>
  <si>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</si>
  <si>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</si>
  <si>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</si>
  <si>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</si>
  <si>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</si>
  <si>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</si>
  <si>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</si>
  <si>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</si>
  <si>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</si>
  <si>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</si>
  <si>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</si>
  <si>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</si>
  <si>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</si>
  <si>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</si>
  <si>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</si>
  <si>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</si>
  <si>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</si>
  <si>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</si>
  <si>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</si>
  <si>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</si>
  <si>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</si>
  <si>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</si>
  <si>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</si>
  <si>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</si>
  <si>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</si>
  <si>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</si>
  <si>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</si>
  <si>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</si>
  <si>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</si>
  <si>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</si>
  <si>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</si>
  <si>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</si>
  <si>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</si>
  <si>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</si>
  <si>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</si>
  <si>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</si>
  <si>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</si>
  <si>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</si>
  <si>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</si>
  <si>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</si>
  <si>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</si>
  <si>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</si>
  <si>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</si>
  <si>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</si>
  <si>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</si>
  <si>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</si>
  <si>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</si>
  <si>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</si>
  <si>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</si>
  <si>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</si>
  <si>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</si>
  <si>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</si>
  <si>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</si>
  <si>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</si>
  <si>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</si>
  <si>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</si>
  <si>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</si>
  <si>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</si>
  <si>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</si>
  <si>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</si>
  <si>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</si>
  <si>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</si>
  <si>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</si>
  <si>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</si>
  <si>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</si>
  <si>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</si>
  <si>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</si>
  <si>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</si>
  <si>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</si>
  <si>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</si>
  <si>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</si>
  <si>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</si>
  <si>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</si>
  <si>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</si>
  <si>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</si>
  <si>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</si>
  <si>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</si>
  <si>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</si>
  <si>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</si>
  <si>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</si>
  <si>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</si>
  <si>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</si>
  <si>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</si>
  <si>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</si>
  <si>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</si>
  <si>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</si>
  <si>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</si>
  <si>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</si>
  <si>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</si>
  <si>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</si>
  <si>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</si>
  <si>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</si>
  <si>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</si>
  <si>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</si>
  <si>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</si>
  <si>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</si>
  <si>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</si>
  <si>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</si>
  <si>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</si>
  <si>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</si>
  <si>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</si>
  <si>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</si>
  <si>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</si>
  <si>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</si>
  <si>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</si>
  <si>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</si>
  <si>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</si>
  <si>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</si>
  <si>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</si>
  <si>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</si>
  <si>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</si>
  <si>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</si>
  <si>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</si>
  <si>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</si>
  <si>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</si>
  <si>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</si>
  <si>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</si>
  <si>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</si>
  <si>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</si>
  <si>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</si>
  <si>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</si>
  <si>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</si>
  <si>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</si>
  <si>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</si>
  <si>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</si>
  <si>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</si>
  <si>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</si>
  <si>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</si>
  <si>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</si>
  <si>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</si>
  <si>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</si>
  <si>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</si>
  <si>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</si>
  <si>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</si>
  <si>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</si>
  <si>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</si>
  <si>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</si>
  <si>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</si>
  <si>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</si>
  <si>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</si>
  <si>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</si>
  <si>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</si>
  <si>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</si>
  <si>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</si>
  <si>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</si>
  <si>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</si>
  <si>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</si>
  <si>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</si>
  <si>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</si>
  <si>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</si>
  <si>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</si>
  <si>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</si>
  <si>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</si>
  <si>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</si>
  <si>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</si>
  <si>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</si>
  <si>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</si>
  <si>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</si>
  <si>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</si>
  <si>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</si>
  <si>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</si>
  <si>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</si>
  <si>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</si>
  <si>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</si>
  <si>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</si>
  <si>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</si>
  <si>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</si>
  <si>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</si>
  <si>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</si>
  <si>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</si>
  <si>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</si>
  <si>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</si>
  <si>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</si>
  <si>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</si>
  <si>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</si>
  <si>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</si>
  <si>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</si>
  <si>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</si>
  <si>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</si>
  <si>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</si>
  <si>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</si>
  <si>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</si>
  <si>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</si>
  <si>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</si>
  <si>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</si>
  <si>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</si>
  <si>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</si>
  <si>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</si>
  <si>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</si>
  <si>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</si>
  <si>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</si>
  <si>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</si>
  <si>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</si>
  <si>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</si>
  <si>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</si>
  <si>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</si>
  <si>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</si>
  <si>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</si>
  <si>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</si>
  <si>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</si>
  <si>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</si>
  <si>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</si>
  <si>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</si>
  <si>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</si>
  <si>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</si>
  <si>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</si>
  <si>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</si>
  <si>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</si>
  <si>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</si>
  <si>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</si>
  <si>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</si>
  <si>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</si>
  <si>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</si>
  <si>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</si>
  <si>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</si>
  <si>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</si>
  <si>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</si>
  <si>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</si>
  <si>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</si>
  <si>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</si>
  <si>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</si>
  <si>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</si>
  <si>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</si>
  <si>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</si>
  <si>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</si>
  <si>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</si>
  <si>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</si>
  <si>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</si>
  <si>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</si>
  <si>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</si>
  <si>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</si>
  <si>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</si>
  <si>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</si>
  <si>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</si>
  <si>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</si>
  <si>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</si>
  <si>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</si>
  <si>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</si>
  <si>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</si>
  <si>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</si>
  <si>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</si>
  <si>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</si>
  <si>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</si>
  <si>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</si>
  <si>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</si>
  <si>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</si>
  <si>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</si>
  <si>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</si>
  <si>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</si>
  <si>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</si>
  <si>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</si>
  <si>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</si>
  <si>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</si>
  <si>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</si>
  <si>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</si>
  <si>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</si>
  <si>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</si>
  <si>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</si>
  <si>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</si>
  <si>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</si>
  <si>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</si>
  <si>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</si>
  <si>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</si>
  <si>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</si>
  <si>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</si>
  <si>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</si>
  <si>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</si>
  <si>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</si>
  <si>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</si>
  <si>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</si>
  <si>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</si>
  <si>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</si>
  <si>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</si>
  <si>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</si>
  <si>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</si>
  <si>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</si>
  <si>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</si>
  <si>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</si>
  <si>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</si>
  <si>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</si>
  <si>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</si>
  <si>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</si>
  <si>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</si>
  <si>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</si>
  <si>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</si>
  <si>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</si>
  <si>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</si>
  <si>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</si>
  <si>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</si>
  <si>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</si>
  <si>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</si>
  <si>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</si>
  <si>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</si>
  <si>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</si>
  <si>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</si>
  <si>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</si>
  <si>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</si>
  <si>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</si>
  <si>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</si>
  <si>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</si>
  <si>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</si>
  <si>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</si>
  <si>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</si>
  <si>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</si>
  <si>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</si>
  <si>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</si>
  <si>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</si>
  <si>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</si>
  <si>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</si>
  <si>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</si>
  <si>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</si>
  <si>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</si>
  <si>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</si>
  <si>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</si>
  <si>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</si>
  <si>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</si>
  <si>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</si>
  <si>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</si>
  <si>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</si>
  <si>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</si>
  <si>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</si>
  <si>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</si>
  <si>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</si>
  <si>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</si>
  <si>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</si>
  <si>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</si>
  <si>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</si>
  <si>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</si>
  <si>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</si>
  <si>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</si>
  <si>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</si>
  <si>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</si>
  <si>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</si>
  <si>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</si>
  <si>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</si>
  <si>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</si>
  <si>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</si>
  <si>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</si>
  <si>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</si>
  <si>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</si>
  <si>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</si>
  <si>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</si>
  <si>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</si>
  <si>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</si>
  <si>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</si>
  <si>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</si>
  <si>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</si>
  <si>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</si>
  <si>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</si>
  <si>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</si>
  <si>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</si>
  <si>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</si>
  <si>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</si>
  <si>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</si>
  <si>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</si>
  <si>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</si>
  <si>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</si>
  <si>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</si>
  <si>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</si>
  <si>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</si>
  <si>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</si>
  <si>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</si>
  <si>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</si>
  <si>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</si>
  <si>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</si>
  <si>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</si>
  <si>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</si>
  <si>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</si>
  <si>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</si>
  <si>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</si>
  <si>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</si>
  <si>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</si>
  <si>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</si>
  <si>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</si>
  <si>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</si>
  <si>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</si>
  <si>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</si>
  <si>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</si>
  <si>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</si>
  <si>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</si>
  <si>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</si>
  <si>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</si>
  <si>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</si>
  <si>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</si>
  <si>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</si>
  <si>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</si>
  <si>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</si>
  <si>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</si>
  <si>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</si>
  <si>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</si>
  <si>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</si>
  <si>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</si>
  <si>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</si>
  <si>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</si>
  <si>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</si>
  <si>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</si>
  <si>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</si>
  <si>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</si>
  <si>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</si>
  <si>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</si>
  <si>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</si>
  <si>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</si>
  <si>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</si>
  <si>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</si>
  <si>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</si>
  <si>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</si>
  <si>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</si>
  <si>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</si>
  <si>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</si>
  <si>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</si>
  <si>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</si>
  <si>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</si>
  <si>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</si>
  <si>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</si>
  <si>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</si>
  <si>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</si>
  <si>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</si>
  <si>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</si>
  <si>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</si>
  <si>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</si>
  <si>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</si>
  <si>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</si>
  <si>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</si>
  <si>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</si>
  <si>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</si>
  <si>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</si>
  <si>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</si>
  <si>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</si>
  <si>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</si>
  <si>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</si>
  <si>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</si>
  <si>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</si>
  <si>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</si>
  <si>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</si>
  <si>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</si>
  <si>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</si>
  <si>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</si>
  <si>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</si>
  <si>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</si>
  <si>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</si>
  <si>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</si>
  <si>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</si>
  <si>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</si>
  <si>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</si>
  <si>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</si>
  <si>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</si>
  <si>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</si>
  <si>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</si>
  <si>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</si>
  <si>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</si>
  <si>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</si>
  <si>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</si>
  <si>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</si>
  <si>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</si>
  <si>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</si>
  <si>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</si>
  <si>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</si>
  <si>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</si>
  <si>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</si>
  <si>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</si>
  <si>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</si>
  <si>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</si>
  <si>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</si>
  <si>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</si>
  <si>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</si>
  <si>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</si>
  <si>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</si>
  <si>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</si>
  <si>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</si>
  <si>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</si>
  <si>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</si>
  <si>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</si>
  <si>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</si>
  <si>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</si>
  <si>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</si>
  <si>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</si>
  <si>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</si>
  <si>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</si>
  <si>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</si>
  <si>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</si>
  <si>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</si>
  <si>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</si>
  <si>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</si>
  <si>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</si>
  <si>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</si>
  <si>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</si>
  <si>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</si>
  <si>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</si>
  <si>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</si>
  <si>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</si>
  <si>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</si>
  <si>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</si>
  <si>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</si>
  <si>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</si>
  <si>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</si>
  <si>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</si>
  <si>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</si>
  <si>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</si>
  <si>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</si>
  <si>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</si>
  <si>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</si>
  <si>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</si>
  <si>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</si>
  <si>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</si>
  <si>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</si>
  <si>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</si>
  <si>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</si>
  <si>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</si>
  <si>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</si>
  <si>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</si>
  <si>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</si>
  <si>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</si>
  <si>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</si>
  <si>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</si>
  <si>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</si>
  <si>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</si>
  <si>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</si>
  <si>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</si>
  <si>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</si>
  <si>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</si>
  <si>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</si>
  <si>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</si>
  <si>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</si>
  <si>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</si>
  <si>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</si>
  <si>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</si>
  <si>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</si>
  <si>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</si>
  <si>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</si>
  <si>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</si>
  <si>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</si>
  <si>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</si>
  <si>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</si>
  <si>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</si>
  <si>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</si>
  <si>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</si>
  <si>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</si>
  <si>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</si>
  <si>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</si>
  <si>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</si>
  <si>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</si>
  <si>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</si>
  <si>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</si>
  <si>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</si>
  <si>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</si>
  <si>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</si>
  <si>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</si>
  <si>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</si>
  <si>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</si>
  <si>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</si>
  <si>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</si>
  <si>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</si>
  <si>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</si>
  <si>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</si>
  <si>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</si>
  <si>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</si>
  <si>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</si>
  <si>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</si>
  <si>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</si>
  <si>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</si>
  <si>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</si>
  <si>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</si>
  <si>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</si>
  <si>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</si>
  <si>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</si>
  <si>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</si>
  <si>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</si>
  <si>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</si>
  <si>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</si>
  <si>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</si>
  <si>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</si>
  <si>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</si>
  <si>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</si>
  <si>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</si>
  <si>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</si>
  <si>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</si>
  <si>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</si>
  <si>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</si>
  <si>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</si>
  <si>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</si>
  <si>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</si>
  <si>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</si>
  <si>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</si>
  <si>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</si>
  <si>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</si>
  <si>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</si>
  <si>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</si>
  <si>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</si>
  <si>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</si>
  <si>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</si>
  <si>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</si>
  <si>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</si>
  <si>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</si>
  <si>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</si>
  <si>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</si>
  <si>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</si>
  <si>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</si>
  <si>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</si>
  <si>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</si>
  <si>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</si>
  <si>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</si>
  <si>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</si>
  <si>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</si>
  <si>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</si>
  <si>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</si>
  <si>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</si>
  <si>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</si>
  <si>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</si>
  <si>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</si>
  <si>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</si>
  <si>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</si>
  <si>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</si>
  <si>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</si>
  <si>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</si>
  <si>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</si>
  <si>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</si>
  <si>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</si>
  <si>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</si>
  <si>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</si>
  <si>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</si>
  <si>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</si>
  <si>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</si>
  <si>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</si>
  <si>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</si>
  <si>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</si>
  <si>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</si>
  <si>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</si>
  <si>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</si>
  <si>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</si>
  <si>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</si>
  <si>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</si>
  <si>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</si>
  <si>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</si>
  <si>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</si>
  <si>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</si>
  <si>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</si>
  <si>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</si>
  <si>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</si>
  <si>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</si>
  <si>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</si>
  <si>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</si>
  <si>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</si>
  <si>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</si>
  <si>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</si>
  <si>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</si>
  <si>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</si>
  <si>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</si>
  <si>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</si>
  <si>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</si>
  <si>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</si>
  <si>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</si>
  <si>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</si>
  <si>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</si>
  <si>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</si>
  <si>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</si>
  <si>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</si>
  <si>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</si>
  <si>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</si>
  <si>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</si>
  <si>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</si>
  <si>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</si>
  <si>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</si>
  <si>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</si>
  <si>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</si>
  <si>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</si>
  <si>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</si>
  <si>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</si>
  <si>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</si>
  <si>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</si>
  <si>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</si>
  <si>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</si>
  <si>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</si>
  <si>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</si>
  <si>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</si>
  <si>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</si>
  <si>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</si>
  <si>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</si>
  <si>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</si>
  <si>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</si>
  <si>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</si>
  <si>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</si>
  <si>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</si>
  <si>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</si>
  <si>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</si>
  <si>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</si>
  <si>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</si>
  <si>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</si>
  <si>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</si>
  <si>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</si>
  <si>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</si>
  <si>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</si>
  <si>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</si>
  <si>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</si>
  <si>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</si>
  <si>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</si>
  <si>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</si>
  <si>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</si>
  <si>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</si>
  <si>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</si>
  <si>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</si>
  <si>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</si>
  <si>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</si>
  <si>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</si>
  <si>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</si>
  <si>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</si>
  <si>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</si>
  <si>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</si>
  <si>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</si>
  <si>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</si>
  <si>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</si>
  <si>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</si>
  <si>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</si>
  <si>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</si>
  <si>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</si>
  <si>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</si>
  <si>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</si>
  <si>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</si>
  <si>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</si>
  <si>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</si>
  <si>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</si>
  <si>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</si>
  <si>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</si>
  <si>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</si>
  <si>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</si>
  <si>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</si>
  <si>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</si>
  <si>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</si>
  <si>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</si>
  <si>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</si>
  <si>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</si>
  <si>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</si>
  <si>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</si>
  <si>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</si>
  <si>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</si>
  <si>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</si>
  <si>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</si>
  <si>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</si>
  <si>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</si>
  <si>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</si>
  <si>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</si>
  <si>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</si>
  <si>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</si>
  <si>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</si>
  <si>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</si>
  <si>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</si>
  <si>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</si>
  <si>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</si>
  <si>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</si>
  <si>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</si>
  <si>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</si>
  <si>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</si>
  <si>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</si>
  <si>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</si>
  <si>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</si>
  <si>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</si>
  <si>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</si>
  <si>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</si>
  <si>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</si>
  <si>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</si>
  <si>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</si>
  <si>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</si>
  <si>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</si>
  <si>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</si>
  <si>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</si>
  <si>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</si>
  <si>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</si>
  <si>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</si>
  <si>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</si>
  <si>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</si>
  <si>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</si>
  <si>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</si>
  <si>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</si>
  <si>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</si>
  <si>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</si>
  <si>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</si>
  <si>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</si>
  <si>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</si>
  <si>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</si>
  <si>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</si>
  <si>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</si>
  <si>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</si>
  <si>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</si>
  <si>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</si>
  <si>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</si>
  <si>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</si>
  <si>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</si>
  <si>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</si>
  <si>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</si>
  <si>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</si>
  <si>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</si>
  <si>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</si>
  <si>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</si>
  <si>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</si>
  <si>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</si>
  <si>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</si>
  <si>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</si>
  <si>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</si>
  <si>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</si>
  <si>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</si>
  <si>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</si>
  <si>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</si>
  <si>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</si>
  <si>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</si>
  <si>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</si>
  <si>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</si>
  <si>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</si>
  <si>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</si>
  <si>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</si>
  <si>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</si>
  <si>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</si>
  <si>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</si>
  <si>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</si>
  <si>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</si>
  <si>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</si>
  <si>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</si>
  <si>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</si>
  <si>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</si>
  <si>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</si>
  <si>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</si>
  <si>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</si>
  <si>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</si>
  <si>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</si>
  <si>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</si>
  <si>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</si>
  <si>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</si>
  <si>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</si>
  <si>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</si>
  <si>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</si>
  <si>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</si>
  <si>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</si>
  <si>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</si>
  <si>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</si>
  <si>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</si>
  <si>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</si>
  <si>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</si>
  <si>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</si>
  <si>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</si>
  <si>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</si>
  <si>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</si>
  <si>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</si>
  <si>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</si>
  <si>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</si>
  <si>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</si>
  <si>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</si>
  <si>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</si>
  <si>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</si>
  <si>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</si>
  <si>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</si>
  <si>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</si>
  <si>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</si>
  <si>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</si>
  <si>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</si>
  <si>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</si>
  <si>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</si>
  <si>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</si>
  <si>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</si>
  <si>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</si>
  <si>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</si>
  <si>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</si>
  <si>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</si>
  <si>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</si>
  <si>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</si>
  <si>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</si>
  <si>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</si>
  <si>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</si>
  <si>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</si>
  <si>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</si>
  <si>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</si>
  <si>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</si>
  <si>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</si>
  <si>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</si>
  <si>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</si>
  <si>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</si>
  <si>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</si>
  <si>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</si>
  <si>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</si>
  <si>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</si>
  <si>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</si>
  <si>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</si>
  <si>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</si>
  <si>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</si>
  <si>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</si>
  <si>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</si>
  <si>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</si>
  <si>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</si>
  <si>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</si>
  <si>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</si>
  <si>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</si>
  <si>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</si>
  <si>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</si>
  <si>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</si>
  <si>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</si>
  <si>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</si>
  <si>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</si>
  <si>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</si>
  <si>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</si>
  <si>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</si>
  <si>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</si>
  <si>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</si>
  <si>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</si>
  <si>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</si>
  <si>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</si>
  <si>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</si>
  <si>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</si>
  <si>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</si>
  <si>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</si>
  <si>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</si>
  <si>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</si>
  <si>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</si>
  <si>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</si>
  <si>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</si>
  <si>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</si>
  <si>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</si>
  <si>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</si>
  <si>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</si>
  <si>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</si>
  <si>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</si>
  <si>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</si>
  <si>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</si>
  <si>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</si>
  <si>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</si>
  <si>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</si>
  <si>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</si>
  <si>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</si>
  <si>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</si>
  <si>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</si>
  <si>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</si>
  <si>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</si>
  <si>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</si>
  <si>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</si>
  <si>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</si>
  <si>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</si>
  <si>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</si>
  <si>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</si>
  <si>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</si>
  <si>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</si>
  <si>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</si>
  <si>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</si>
  <si>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</si>
  <si>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</si>
  <si>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</si>
  <si>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</si>
  <si>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</si>
  <si>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</si>
  <si>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</si>
  <si>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</si>
  <si>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</si>
  <si>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</si>
  <si>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</si>
  <si>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</si>
  <si>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</si>
  <si>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</si>
  <si>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</si>
  <si>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</si>
  <si>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</si>
  <si>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</si>
  <si>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</si>
  <si>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</si>
  <si>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</si>
  <si>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</si>
  <si>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</si>
  <si>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</si>
  <si>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</si>
  <si>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</si>
  <si>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</si>
  <si>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</si>
  <si>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</si>
  <si>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</si>
  <si>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</si>
  <si>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</si>
  <si>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</si>
  <si>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</si>
  <si>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</si>
  <si>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</si>
  <si>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</si>
  <si>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</si>
  <si>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</si>
  <si>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</si>
  <si>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</si>
  <si>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</si>
  <si>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</si>
  <si>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</si>
  <si>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</si>
  <si>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</si>
  <si>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</si>
  <si>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</si>
  <si>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</si>
  <si>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</si>
  <si>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</si>
  <si>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</si>
  <si>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</si>
  <si>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</si>
  <si>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</si>
  <si>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</si>
  <si>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</si>
  <si>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</si>
  <si>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</si>
  <si>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</si>
  <si>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</si>
  <si>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</si>
  <si>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</si>
  <si>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</si>
  <si>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</si>
  <si>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</si>
  <si>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</si>
  <si>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</si>
  <si>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</si>
  <si>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</si>
  <si>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</si>
  <si>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</si>
  <si>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</si>
  <si>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</si>
  <si>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</si>
  <si>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</si>
  <si>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</si>
  <si>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</si>
  <si>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</si>
  <si>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</si>
  <si>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</si>
  <si>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</si>
  <si>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</si>
  <si>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</si>
  <si>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</si>
  <si>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</si>
  <si>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</si>
  <si>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</si>
  <si>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</si>
  <si>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</si>
  <si>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</si>
  <si>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</si>
  <si>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</si>
  <si>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</si>
  <si>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</si>
  <si>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</si>
  <si>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</si>
  <si>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</si>
  <si>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</si>
  <si>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</si>
  <si>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</si>
  <si>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</si>
  <si>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</si>
  <si>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</si>
  <si>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</si>
  <si>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</si>
  <si>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</si>
  <si>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</si>
  <si>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</si>
  <si>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</si>
  <si>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</si>
  <si>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</si>
  <si>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</si>
  <si>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</si>
  <si>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</si>
  <si>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</si>
  <si>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</si>
  <si>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</si>
  <si>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</si>
  <si>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</si>
  <si>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</si>
  <si>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</si>
  <si>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</si>
  <si>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</si>
  <si>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</si>
  <si>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</si>
  <si>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</si>
  <si>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</si>
  <si>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</si>
  <si>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</si>
  <si>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</si>
  <si>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</si>
  <si>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</si>
  <si>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</si>
  <si>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</si>
  <si>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</si>
  <si>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</si>
  <si>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</si>
  <si>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</si>
  <si>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</si>
  <si>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</si>
  <si>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</si>
  <si>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</si>
  <si>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</si>
  <si>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</si>
  <si>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</si>
  <si>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</si>
  <si>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</si>
  <si>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</si>
  <si>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</si>
  <si>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</si>
  <si>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</si>
  <si>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</si>
  <si>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</si>
  <si>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</si>
  <si>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</si>
  <si>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</si>
  <si>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</si>
  <si>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</si>
  <si>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</si>
  <si>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</si>
  <si>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</si>
  <si>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</si>
  <si>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</si>
  <si>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</si>
  <si>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</si>
  <si>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</si>
  <si>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</si>
  <si>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</si>
  <si>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</si>
  <si>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</si>
  <si>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</si>
  <si>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</si>
  <si>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</si>
  <si>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</si>
  <si>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</si>
  <si>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</si>
  <si>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</si>
  <si>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</si>
  <si>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</si>
  <si>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</si>
  <si>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</si>
  <si>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</si>
  <si>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</si>
  <si>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</si>
  <si>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</si>
  <si>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</si>
  <si>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</si>
  <si>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</si>
  <si>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</si>
  <si>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</si>
  <si>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</si>
  <si>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</si>
  <si>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</si>
  <si>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</si>
  <si>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</si>
  <si>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</si>
  <si>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</si>
  <si>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</si>
  <si>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</si>
  <si>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</si>
  <si>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</si>
  <si>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</si>
  <si>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</si>
  <si>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</si>
  <si>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</si>
  <si>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</si>
  <si>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</si>
  <si>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</si>
  <si>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</si>
  <si>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</si>
  <si>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</si>
  <si>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</si>
  <si>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</si>
  <si>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</si>
  <si>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</si>
  <si>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</si>
  <si>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</si>
  <si>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</si>
  <si>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</si>
  <si>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</si>
  <si>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</si>
  <si>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</si>
  <si>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</si>
  <si>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</si>
  <si>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</si>
  <si>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</si>
  <si>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</si>
  <si>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</si>
  <si>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</si>
  <si>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</si>
  <si>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</si>
  <si>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</si>
  <si>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</si>
  <si>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</si>
  <si>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</si>
  <si>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</si>
  <si>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</si>
  <si>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</si>
  <si>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</si>
  <si>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</si>
  <si>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</si>
  <si>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</si>
  <si>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</si>
  <si>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</si>
  <si>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</si>
  <si>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</si>
  <si>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</si>
  <si>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</si>
  <si>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</si>
  <si>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</si>
  <si>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</si>
  <si>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</si>
  <si>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</si>
  <si>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</si>
  <si>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</si>
  <si>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</si>
  <si>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</si>
  <si>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</si>
  <si>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</si>
  <si>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</si>
  <si>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</si>
  <si>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</si>
  <si>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</si>
  <si>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</si>
  <si>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</si>
  <si>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</si>
  <si>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</si>
  <si>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</si>
  <si>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</si>
  <si>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</si>
  <si>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</si>
  <si>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</si>
  <si>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</si>
  <si>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</si>
  <si>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</si>
  <si>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</si>
  <si>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</si>
  <si>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</si>
  <si>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</si>
  <si>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</si>
  <si>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</si>
  <si>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</si>
  <si>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</si>
  <si>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</si>
  <si>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</si>
  <si>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</si>
  <si>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</si>
  <si>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</si>
  <si>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</si>
  <si>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</si>
  <si>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</si>
  <si>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</si>
  <si>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</si>
  <si>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</si>
  <si>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</si>
  <si>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</si>
  <si>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</si>
  <si>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</si>
  <si>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</si>
  <si>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</si>
  <si>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</si>
  <si>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</si>
  <si>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</si>
  <si>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</si>
  <si>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</si>
  <si>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</si>
  <si>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</si>
  <si>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</si>
  <si>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</si>
  <si>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</si>
  <si>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</si>
  <si>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</si>
  <si>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</si>
  <si>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</si>
  <si>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</si>
  <si>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</si>
  <si>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</si>
  <si>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</si>
  <si>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</si>
  <si>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</si>
  <si>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</si>
  <si>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</si>
  <si>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</si>
  <si>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</si>
  <si>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</si>
  <si>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</si>
  <si>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</si>
  <si>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</si>
  <si>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</si>
  <si>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</si>
  <si>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</si>
  <si>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</si>
  <si>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</si>
  <si>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</si>
  <si>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</si>
  <si>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</si>
  <si>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</si>
  <si>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</si>
  <si>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</si>
  <si>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</si>
  <si>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</si>
  <si>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</si>
  <si>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</si>
  <si>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</si>
  <si>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</si>
  <si>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</si>
  <si>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</si>
  <si>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</si>
  <si>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</si>
  <si>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</si>
  <si>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</si>
  <si>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</si>
  <si>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</si>
  <si>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</si>
  <si>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</si>
  <si>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</si>
  <si>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</si>
  <si>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</si>
  <si>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</si>
  <si>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</si>
  <si>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</si>
  <si>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</si>
  <si>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</si>
  <si>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</si>
  <si>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</si>
  <si>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</si>
  <si>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</si>
  <si>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</si>
  <si>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</si>
  <si>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</si>
  <si>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</si>
  <si>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</si>
  <si>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</si>
  <si>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</si>
  <si>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</si>
  <si>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</si>
  <si>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</si>
  <si>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</si>
  <si>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</si>
  <si>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</si>
  <si>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</si>
  <si>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</si>
  <si>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</si>
  <si>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</si>
  <si>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</si>
  <si>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</si>
  <si>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</si>
  <si>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</si>
  <si>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</si>
  <si>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</si>
  <si>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</si>
  <si>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</si>
  <si>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</si>
  <si>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</si>
  <si>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</si>
  <si>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</si>
  <si>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</si>
  <si>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</si>
  <si>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</si>
  <si>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</si>
  <si>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</si>
  <si>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</si>
  <si>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</si>
  <si>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</si>
  <si>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</si>
  <si>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</si>
  <si>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</si>
  <si>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</si>
  <si>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</si>
  <si>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</si>
  <si>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</si>
  <si>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</si>
  <si>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</si>
  <si>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</si>
  <si>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</si>
  <si>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</si>
  <si>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</si>
  <si>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</si>
  <si>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</si>
  <si>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</si>
  <si>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</si>
  <si>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</si>
  <si>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</si>
  <si>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</si>
  <si>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</si>
  <si>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</si>
  <si>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</si>
  <si>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</si>
  <si>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</si>
  <si>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</si>
  <si>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</si>
  <si>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</si>
  <si>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</si>
  <si>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</si>
  <si>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</si>
  <si>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</si>
  <si>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</si>
  <si>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</si>
  <si>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</si>
  <si>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</si>
  <si>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</si>
  <si>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</si>
  <si>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</si>
  <si>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</si>
  <si>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</si>
  <si>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</si>
  <si>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</si>
  <si>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</si>
  <si>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</si>
  <si>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</si>
  <si>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</si>
  <si>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</si>
  <si>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</si>
  <si>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</si>
  <si>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</si>
  <si>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</si>
  <si>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</si>
  <si>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</si>
  <si>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</si>
  <si>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</si>
  <si>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</si>
  <si>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</si>
  <si>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</si>
  <si>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</si>
  <si>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</si>
  <si>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</si>
  <si>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</si>
  <si>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</si>
  <si>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</si>
  <si>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</si>
  <si>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</si>
  <si>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</si>
  <si>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</si>
  <si>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</si>
  <si>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</si>
  <si>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</si>
  <si>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</si>
  <si>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</si>
  <si>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</si>
  <si>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</si>
  <si>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</si>
  <si>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</si>
  <si>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</si>
  <si>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</si>
  <si>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</si>
  <si>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</si>
  <si>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</si>
  <si>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</si>
  <si>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</si>
  <si>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</si>
  <si>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</si>
  <si>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</si>
  <si>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</si>
  <si>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</si>
  <si>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</si>
  <si>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</si>
  <si>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</si>
  <si>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</si>
  <si>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</si>
  <si>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</si>
  <si>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</si>
  <si>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</si>
  <si>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</si>
  <si>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</si>
  <si>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</si>
  <si>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</si>
  <si>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</si>
  <si>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</si>
  <si>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</si>
  <si>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</si>
  <si>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</si>
  <si>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</si>
  <si>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</si>
  <si>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</si>
  <si>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</si>
  <si>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</si>
  <si>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</si>
  <si>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</si>
  <si>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</si>
  <si>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</si>
  <si>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</si>
  <si>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</si>
  <si>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</si>
  <si>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</si>
  <si>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</si>
  <si>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</si>
  <si>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</si>
  <si>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</si>
  <si>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</si>
  <si>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</si>
  <si>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</si>
  <si>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</si>
  <si>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</si>
  <si>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</si>
  <si>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</si>
  <si>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</si>
  <si>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</si>
  <si>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</si>
  <si>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</si>
  <si>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</si>
  <si>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</si>
  <si>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</si>
  <si>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</si>
  <si>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</si>
  <si>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</si>
  <si>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</si>
  <si>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</si>
  <si>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</si>
  <si>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</si>
  <si>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</si>
  <si>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</si>
  <si>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</si>
  <si>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</si>
  <si>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</si>
  <si>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</si>
  <si>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</si>
  <si>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</si>
  <si>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</si>
  <si>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</si>
  <si>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</si>
  <si>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</si>
  <si>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</si>
  <si>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</si>
  <si>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</si>
  <si>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</si>
  <si>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</si>
  <si>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</si>
  <si>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</si>
  <si>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</si>
  <si>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</si>
  <si>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</si>
  <si>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</si>
  <si>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</si>
  <si>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</si>
  <si>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</si>
  <si>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</si>
  <si>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</si>
  <si>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</si>
  <si>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</si>
  <si>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</si>
  <si>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</si>
  <si>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</si>
  <si>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</si>
  <si>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</si>
  <si>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</si>
  <si>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</si>
  <si>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</si>
  <si>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</si>
  <si>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</si>
  <si>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</si>
  <si>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</si>
  <si>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</si>
  <si>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</si>
  <si>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</si>
  <si>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</si>
  <si>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</si>
  <si>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</si>
  <si>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</si>
  <si>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</si>
  <si>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</si>
  <si>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</si>
  <si>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</si>
  <si>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</si>
  <si>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</si>
  <si>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</si>
  <si>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</si>
  <si>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</si>
  <si>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</si>
  <si>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</si>
  <si>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</si>
  <si>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</si>
  <si>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</si>
  <si>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</si>
  <si>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</si>
  <si>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</si>
  <si>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</si>
  <si>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</si>
  <si>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</si>
  <si>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</si>
  <si>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</si>
  <si>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</si>
  <si>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</si>
  <si>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</si>
  <si>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</si>
  <si>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</si>
  <si>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</si>
  <si>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</si>
  <si>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</si>
  <si>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</si>
  <si>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</si>
  <si>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</si>
  <si>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</si>
  <si>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</si>
  <si>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</si>
  <si>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</si>
  <si>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</si>
  <si>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</si>
  <si>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</si>
  <si>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</si>
  <si>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</si>
  <si>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</si>
  <si>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</si>
  <si>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</si>
  <si>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</si>
  <si>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</si>
  <si>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</si>
  <si>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</si>
  <si>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</si>
  <si>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</si>
  <si>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</si>
  <si>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</si>
  <si>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</si>
  <si>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</si>
  <si>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</si>
  <si>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</si>
  <si>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</si>
  <si>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</si>
  <si>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</si>
  <si>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</si>
  <si>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</si>
  <si>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</si>
  <si>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</si>
  <si>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</si>
  <si>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</si>
  <si>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</si>
  <si>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</si>
  <si>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</si>
  <si>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</si>
  <si>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</si>
  <si>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</si>
  <si>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</si>
  <si>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</si>
  <si>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</si>
  <si>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</si>
  <si>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</si>
  <si>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</si>
  <si>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</si>
  <si>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</si>
  <si>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</si>
  <si>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</si>
  <si>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</si>
  <si>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</si>
  <si>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</si>
  <si>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</si>
  <si>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</si>
  <si>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</si>
  <si>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</si>
  <si>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</si>
  <si>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</si>
  <si>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</si>
  <si>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</si>
  <si>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</si>
  <si>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</si>
  <si>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</si>
  <si>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</si>
  <si>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</si>
  <si>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</si>
  <si>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</si>
  <si>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</si>
  <si>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</si>
  <si>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</si>
  <si>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</si>
  <si>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</si>
  <si>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</si>
  <si>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</si>
  <si>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</si>
  <si>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</si>
  <si>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</si>
  <si>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</si>
  <si>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</si>
  <si>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</si>
  <si>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</si>
  <si>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</si>
  <si>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</si>
  <si>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</si>
  <si>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</si>
  <si>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</si>
  <si>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</si>
  <si>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</si>
  <si>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</si>
  <si>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</si>
  <si>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</si>
  <si>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</si>
  <si>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</si>
  <si>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</si>
  <si>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</si>
  <si>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</si>
  <si>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</si>
  <si>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</si>
  <si>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</si>
  <si>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</si>
  <si>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</si>
  <si>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</si>
  <si>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</si>
  <si>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</si>
  <si>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</si>
  <si>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</si>
  <si>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</si>
  <si>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</si>
  <si>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</si>
  <si>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</si>
  <si>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</si>
  <si>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</si>
  <si>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</si>
  <si>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</si>
  <si>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</si>
  <si>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</si>
  <si>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</si>
  <si>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</si>
  <si>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</si>
  <si>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</si>
  <si>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</si>
  <si>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</si>
  <si>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</si>
  <si>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</si>
  <si>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</si>
  <si>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</si>
  <si>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</si>
  <si>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</si>
  <si>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</si>
  <si>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</si>
  <si>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</si>
  <si>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</si>
  <si>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</si>
  <si>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</si>
  <si>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</si>
  <si>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</si>
  <si>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</si>
  <si>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</si>
  <si>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</si>
  <si>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</si>
  <si>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</si>
  <si>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</si>
  <si>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</si>
  <si>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</si>
  <si>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</si>
  <si>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</si>
  <si>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</si>
  <si>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</si>
  <si>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</si>
  <si>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</si>
  <si>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</si>
  <si>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</si>
  <si>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</si>
  <si>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</si>
  <si>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</si>
  <si>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</si>
  <si>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</si>
  <si>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</si>
  <si>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</si>
  <si>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</si>
  <si>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</si>
  <si>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</si>
  <si>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</si>
  <si>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</si>
  <si>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</si>
  <si>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</si>
  <si>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</si>
  <si>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</si>
  <si>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</si>
  <si>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</si>
  <si>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</si>
  <si>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</si>
  <si>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</si>
  <si>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</si>
  <si>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</si>
  <si>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</si>
  <si>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</si>
  <si>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</si>
  <si>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</si>
  <si>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</si>
  <si>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</si>
  <si>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</si>
  <si>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</si>
  <si>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</si>
  <si>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</si>
  <si>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</si>
  <si>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</si>
  <si>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</si>
  <si>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</si>
  <si>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</si>
  <si>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</si>
  <si>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</si>
  <si>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</si>
  <si>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</si>
  <si>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</si>
  <si>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</si>
  <si>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</si>
  <si>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</si>
  <si>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</si>
  <si>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</si>
  <si>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</si>
  <si>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</si>
  <si>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</si>
  <si>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</si>
  <si>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</si>
  <si>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</si>
  <si>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</si>
  <si>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</si>
  <si>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</si>
  <si>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</si>
  <si>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</si>
  <si>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</si>
  <si>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</si>
  <si>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</si>
  <si>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</si>
  <si>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</si>
  <si>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</si>
  <si>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</si>
  <si>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</si>
  <si>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</si>
  <si>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</si>
  <si>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</si>
  <si>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</si>
  <si>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</si>
  <si>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</si>
  <si>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</si>
  <si>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</si>
  <si>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</si>
  <si>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</si>
  <si>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</si>
  <si>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</si>
  <si>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</si>
  <si>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</si>
  <si>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</si>
  <si>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</si>
  <si>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</si>
  <si>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</si>
  <si>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</si>
  <si>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</si>
  <si>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</si>
  <si>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</si>
  <si>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</si>
  <si>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</si>
  <si>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</si>
  <si>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</si>
  <si>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</si>
  <si>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</si>
  <si>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</si>
  <si>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</si>
  <si>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</si>
  <si>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</si>
  <si>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</si>
  <si>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</si>
  <si>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</si>
  <si>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</si>
  <si>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</si>
  <si>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</si>
  <si>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</si>
  <si>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</si>
  <si>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</si>
  <si>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</si>
  <si>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</si>
  <si>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</si>
  <si>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</si>
  <si>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</si>
  <si>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</si>
  <si>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</si>
  <si>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</si>
  <si>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</si>
  <si>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</si>
  <si>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</si>
  <si>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</si>
  <si>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</si>
  <si>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</si>
  <si>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</si>
  <si>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</si>
  <si>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</si>
  <si>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</si>
  <si>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</si>
  <si>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</si>
  <si>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</si>
  <si>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</si>
  <si>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</si>
  <si>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</si>
  <si>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</si>
  <si>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</si>
  <si>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</si>
  <si>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</si>
  <si>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</si>
  <si>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</si>
  <si>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</si>
  <si>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</si>
  <si>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</si>
  <si>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</si>
  <si>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</si>
  <si>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</si>
  <si>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</si>
  <si>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</si>
  <si>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</si>
  <si>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</si>
  <si>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</si>
  <si>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</si>
  <si>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</si>
  <si>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</si>
  <si>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</si>
  <si>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</si>
  <si>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</si>
  <si>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</si>
  <si>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</si>
  <si>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</si>
  <si>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</si>
  <si>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</si>
  <si>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</si>
  <si>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</si>
  <si>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</si>
  <si>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</si>
  <si>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</si>
  <si>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</si>
  <si>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</si>
  <si>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</si>
  <si>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</si>
  <si>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</si>
  <si>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</si>
  <si>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</si>
  <si>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</si>
  <si>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</si>
  <si>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</si>
  <si>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</si>
  <si>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</si>
  <si>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</si>
  <si>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</si>
  <si>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</si>
  <si>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</si>
  <si>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</si>
  <si>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</si>
  <si>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</si>
  <si>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</si>
  <si>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</si>
  <si>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</si>
  <si>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</si>
  <si>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</si>
  <si>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</si>
  <si>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</si>
  <si>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</si>
  <si>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</si>
  <si>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</si>
  <si>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</si>
  <si>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</si>
  <si>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</si>
  <si>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</si>
  <si>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</si>
  <si>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</si>
  <si>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</si>
  <si>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</si>
  <si>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</si>
  <si>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</si>
  <si>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</si>
  <si>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</si>
  <si>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</si>
  <si>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</si>
  <si>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</si>
  <si>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</si>
  <si>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</si>
  <si>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</si>
  <si>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</si>
  <si>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</si>
  <si>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</si>
  <si>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</si>
  <si>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</si>
  <si>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</si>
  <si>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</si>
  <si>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</si>
  <si>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</si>
  <si>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</si>
  <si>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</si>
  <si>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</si>
  <si>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</si>
  <si>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</si>
  <si>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</si>
  <si>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</si>
  <si>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</si>
  <si>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</si>
  <si>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</si>
  <si>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</si>
  <si>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</si>
  <si>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</si>
  <si>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</si>
  <si>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</si>
  <si>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</si>
  <si>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</si>
  <si>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</si>
  <si>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</si>
  <si>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</si>
  <si>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</si>
  <si>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</si>
  <si>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</si>
  <si>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</si>
  <si>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</si>
  <si>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</si>
  <si>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</si>
  <si>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</si>
  <si>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</si>
  <si>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</si>
  <si>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</si>
  <si>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</si>
  <si>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</si>
  <si>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</si>
  <si>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</si>
  <si>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</si>
  <si>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</si>
  <si>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</si>
  <si>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</si>
  <si>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</si>
  <si>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</si>
  <si>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</si>
  <si>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</si>
  <si>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</si>
  <si>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</si>
  <si>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</si>
  <si>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</si>
  <si>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</si>
  <si>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</si>
  <si>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</si>
  <si>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</si>
  <si>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</si>
  <si>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</si>
  <si>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</si>
  <si>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</si>
  <si>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</si>
  <si>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</si>
  <si>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</si>
  <si>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</si>
  <si>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</si>
  <si>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</si>
  <si>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</si>
  <si>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</si>
  <si>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</si>
  <si>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</si>
  <si>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</si>
  <si>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</si>
  <si>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</si>
  <si>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</si>
  <si>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</si>
  <si>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</si>
  <si>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</si>
  <si>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</si>
  <si>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</si>
  <si>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</si>
  <si>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</si>
  <si>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</si>
  <si>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</si>
  <si>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</si>
  <si>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</si>
  <si>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</si>
  <si>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</si>
  <si>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</si>
  <si>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</si>
  <si>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</si>
  <si>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</si>
  <si>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</si>
  <si>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</si>
  <si>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</si>
  <si>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</si>
  <si>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</si>
  <si>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</si>
  <si>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</si>
  <si>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</si>
  <si>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</si>
  <si>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</si>
  <si>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</si>
  <si>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</si>
  <si>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</si>
  <si>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</si>
  <si>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</si>
  <si>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</si>
  <si>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</si>
  <si>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</si>
  <si>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</si>
  <si>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</si>
  <si>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</si>
  <si>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</si>
  <si>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</si>
  <si>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</si>
  <si>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</si>
  <si>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</si>
  <si>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</si>
  <si>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</si>
  <si>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</si>
  <si>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</si>
  <si>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</si>
  <si>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</si>
  <si>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</si>
  <si>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</si>
  <si>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</si>
  <si>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</si>
  <si>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</si>
  <si>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</si>
  <si>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</si>
  <si>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</si>
  <si>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</si>
  <si>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</si>
  <si>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</si>
  <si>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</si>
  <si>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</si>
  <si>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</si>
  <si>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</si>
  <si>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</si>
  <si>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</si>
  <si>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</si>
  <si>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</si>
  <si>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</si>
  <si>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</si>
  <si>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</si>
  <si>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</si>
  <si>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</si>
  <si>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</si>
  <si>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</si>
  <si>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</si>
  <si>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</si>
  <si>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</si>
  <si>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</si>
  <si>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</si>
  <si>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</si>
  <si>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</si>
  <si>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</si>
  <si>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</si>
  <si>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</si>
  <si>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</si>
  <si>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</si>
  <si>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</si>
  <si>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</si>
  <si>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</si>
  <si>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</si>
  <si>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</si>
  <si>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</si>
  <si>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</si>
  <si>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</si>
  <si>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</si>
  <si>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</si>
  <si>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</si>
  <si>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</si>
  <si>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</si>
  <si>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</si>
  <si>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</si>
  <si>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</si>
  <si>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</si>
  <si>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</si>
  <si>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</si>
  <si>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</si>
  <si>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</si>
  <si>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</si>
  <si>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</si>
  <si>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</si>
  <si>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</si>
  <si>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</si>
  <si>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</si>
  <si>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</si>
  <si>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</si>
  <si>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</si>
  <si>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</si>
  <si>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</si>
  <si>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</si>
  <si>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</si>
  <si>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</si>
  <si>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</si>
  <si>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</si>
  <si>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</si>
  <si>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</si>
  <si>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</si>
  <si>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</si>
  <si>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</si>
  <si>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</si>
  <si>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</si>
  <si>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</si>
  <si>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</si>
  <si>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</si>
  <si>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</si>
  <si>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</si>
  <si>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</si>
  <si>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</si>
  <si>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</si>
  <si>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</si>
  <si>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</si>
  <si>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</si>
  <si>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</si>
  <si>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</si>
  <si>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</si>
  <si>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</si>
  <si>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</si>
  <si>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</si>
  <si>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</si>
  <si>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</si>
  <si>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</si>
  <si>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</si>
  <si>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</si>
  <si>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</si>
  <si>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</si>
  <si>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</si>
  <si>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</si>
  <si>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</si>
  <si>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</si>
  <si>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</si>
  <si>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</si>
  <si>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</si>
  <si>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</si>
  <si>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</si>
  <si>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</si>
  <si>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</si>
  <si>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</si>
  <si>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</si>
  <si>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</si>
  <si>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</si>
  <si>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</si>
  <si>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</si>
  <si>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</si>
  <si>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</si>
  <si>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</si>
  <si>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</si>
  <si>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</si>
  <si>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</si>
  <si>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</si>
  <si>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</si>
  <si>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</si>
  <si>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</si>
  <si>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</si>
  <si>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</si>
  <si>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</si>
  <si>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</si>
  <si>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</si>
  <si>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</si>
  <si>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</si>
  <si>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</si>
  <si>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</si>
  <si>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</si>
  <si>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</si>
  <si>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</si>
  <si>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</si>
  <si>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</si>
  <si>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</si>
  <si>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</si>
  <si>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</si>
  <si>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</si>
  <si>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</si>
  <si>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</si>
  <si>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</si>
  <si>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</si>
  <si>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</si>
  <si>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</si>
  <si>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</si>
  <si>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</si>
  <si>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</si>
  <si>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</si>
  <si>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</si>
  <si>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</si>
  <si>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</si>
  <si>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</si>
  <si>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</si>
  <si>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</si>
  <si>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</si>
  <si>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</si>
  <si>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</si>
  <si>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</si>
  <si>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</si>
  <si>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</si>
  <si>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</si>
  <si>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</si>
  <si>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</si>
  <si>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</si>
  <si>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</si>
  <si>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</si>
  <si>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</si>
  <si>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</si>
  <si>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</si>
  <si>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</si>
  <si>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</si>
  <si>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</si>
  <si>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</si>
  <si>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</si>
  <si>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</si>
  <si>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</si>
  <si>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</si>
  <si>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</si>
  <si>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</si>
  <si>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</si>
  <si>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</si>
  <si>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</si>
  <si>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</si>
  <si>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</si>
  <si>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</si>
  <si>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</si>
  <si>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</si>
  <si>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</si>
  <si>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</si>
  <si>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</si>
  <si>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</si>
  <si>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</si>
  <si>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</si>
  <si>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</si>
  <si>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</si>
  <si>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</si>
  <si>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</si>
  <si>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</si>
  <si>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</si>
  <si>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</si>
  <si>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</si>
  <si>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</si>
  <si>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</si>
  <si>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</si>
  <si>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</si>
  <si>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</si>
  <si>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</si>
  <si>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</si>
  <si>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</si>
  <si>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</si>
  <si>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</si>
  <si>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</si>
  <si>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</si>
  <si>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</si>
  <si>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</si>
  <si>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</si>
  <si>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</si>
  <si>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</si>
  <si>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</si>
  <si>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</si>
  <si>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</si>
  <si>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</si>
  <si>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</si>
  <si>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</si>
  <si>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</si>
  <si>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</si>
  <si>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</si>
  <si>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</si>
  <si>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</si>
  <si>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</si>
  <si>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</si>
  <si>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</si>
  <si>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</si>
  <si>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</si>
  <si>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</si>
  <si>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</si>
  <si>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</si>
  <si>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</si>
  <si>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</si>
  <si>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</si>
  <si>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</si>
  <si>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</si>
  <si>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</si>
  <si>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</si>
  <si>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</si>
  <si>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</si>
  <si>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</si>
  <si>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</si>
  <si>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</si>
  <si>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</si>
  <si>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</si>
  <si>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</si>
  <si>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</si>
  <si>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</si>
  <si>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</si>
  <si>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</si>
  <si>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</si>
  <si>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</si>
  <si>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</si>
  <si>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</si>
  <si>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</si>
  <si>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</si>
  <si>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</si>
  <si>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</si>
  <si>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</si>
  <si>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</si>
  <si>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</si>
  <si>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</si>
  <si>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</si>
  <si>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</si>
  <si>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</si>
  <si>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</si>
  <si>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</si>
  <si>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</si>
  <si>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</si>
  <si>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</si>
  <si>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</si>
  <si>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</si>
  <si>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</si>
  <si>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</si>
  <si>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</si>
  <si>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</si>
  <si>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</si>
  <si>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</si>
  <si>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</si>
  <si>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</si>
  <si>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</si>
  <si>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</si>
  <si>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</si>
  <si>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</si>
  <si>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</si>
  <si>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</si>
  <si>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</si>
  <si>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</si>
  <si>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</si>
  <si>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</si>
  <si>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</si>
  <si>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</si>
  <si>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</si>
  <si>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</si>
  <si>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</si>
  <si>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</si>
  <si>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</si>
  <si>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</si>
  <si>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</si>
  <si>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</si>
  <si>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</si>
  <si>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</si>
  <si>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</si>
  <si>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</si>
  <si>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</si>
  <si>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</si>
  <si>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</si>
  <si>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</si>
  <si>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</si>
  <si>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</si>
  <si>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</si>
  <si>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</si>
  <si>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</si>
  <si>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</si>
  <si>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</si>
  <si>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</si>
  <si>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</si>
  <si>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</si>
  <si>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</si>
  <si>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</si>
  <si>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</si>
  <si>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</si>
  <si>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</si>
  <si>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</si>
  <si>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</si>
  <si>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</si>
  <si>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</si>
  <si>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</si>
  <si>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</si>
  <si>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</si>
  <si>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</si>
  <si>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</si>
  <si>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</si>
  <si>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</si>
  <si>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</si>
  <si>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</si>
  <si>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</si>
  <si>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</si>
  <si>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</si>
  <si>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</si>
  <si>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</si>
  <si>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</si>
  <si>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</si>
  <si>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</si>
  <si>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</si>
  <si>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</si>
  <si>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</si>
  <si>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</si>
  <si>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</si>
  <si>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</si>
  <si>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</si>
  <si>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</si>
  <si>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</si>
  <si>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</si>
  <si>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</si>
  <si>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</si>
  <si>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</si>
  <si>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</si>
  <si>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</si>
  <si>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</si>
  <si>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</si>
  <si>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</si>
  <si>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</si>
  <si>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</si>
  <si>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</si>
  <si>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</si>
  <si>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</si>
  <si>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</si>
  <si>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</si>
  <si>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</si>
  <si>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</si>
  <si>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</si>
  <si>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</si>
  <si>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</si>
  <si>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</si>
  <si>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</si>
  <si>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</si>
  <si>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</si>
  <si>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</si>
  <si>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</si>
  <si>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</si>
  <si>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</si>
  <si>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</si>
  <si>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</si>
  <si>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</si>
  <si>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</si>
  <si>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</si>
  <si>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</si>
  <si>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</si>
  <si>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</si>
  <si>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</si>
  <si>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</si>
  <si>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</si>
  <si>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</si>
  <si>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</si>
  <si>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</si>
  <si>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</si>
  <si>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</si>
  <si>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</si>
  <si>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</si>
  <si>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</si>
  <si>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</si>
  <si>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</si>
  <si>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</si>
  <si>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</si>
  <si>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</si>
  <si>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</si>
  <si>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</si>
  <si>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</si>
  <si>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</si>
  <si>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</si>
  <si>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</si>
  <si>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</si>
  <si>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</si>
  <si>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</si>
  <si>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</si>
  <si>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</si>
  <si>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</si>
  <si>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</si>
  <si>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</si>
  <si>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</si>
  <si>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</si>
  <si>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</si>
  <si>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</si>
  <si>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</si>
  <si>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</si>
  <si>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</si>
  <si>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</si>
  <si>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</si>
  <si>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</si>
  <si>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</si>
  <si>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</si>
  <si>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</si>
  <si>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</si>
  <si>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</si>
  <si>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</si>
  <si>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</si>
  <si>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</si>
  <si>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</si>
  <si>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</si>
  <si>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</si>
  <si>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</si>
  <si>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</si>
  <si>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</si>
  <si>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</si>
  <si>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</si>
  <si>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</si>
  <si>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</si>
  <si>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</si>
  <si>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</si>
  <si>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</si>
  <si>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</si>
  <si>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</si>
  <si>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</si>
  <si>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</si>
  <si>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</si>
  <si>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</si>
  <si>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</si>
  <si>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</si>
  <si>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</si>
  <si>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</si>
  <si>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</si>
  <si>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</si>
  <si>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</si>
  <si>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</si>
  <si>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</si>
  <si>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</si>
  <si>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</si>
  <si>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</si>
  <si>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</si>
  <si>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</si>
  <si>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</si>
  <si>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</si>
  <si>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</si>
  <si>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</si>
  <si>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</si>
  <si>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</si>
  <si>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</si>
  <si>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</si>
  <si>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</si>
  <si>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</si>
  <si>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</si>
  <si>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</si>
  <si>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</si>
  <si>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</si>
  <si>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</si>
  <si>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</si>
  <si>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</si>
  <si>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</si>
  <si>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</si>
  <si>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</si>
  <si>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</si>
  <si>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</si>
  <si>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</si>
  <si>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</si>
  <si>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</si>
  <si>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</si>
  <si>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</si>
  <si>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</si>
  <si>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</si>
  <si>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</si>
  <si>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</si>
  <si>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</si>
  <si>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</si>
  <si>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</si>
  <si>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</si>
  <si>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</si>
  <si>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</si>
  <si>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</si>
  <si>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</si>
  <si>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</si>
  <si>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</si>
  <si>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</si>
  <si>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</si>
  <si>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</si>
  <si>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</si>
  <si>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</si>
  <si>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</si>
  <si>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</si>
  <si>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</si>
  <si>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</si>
  <si>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</si>
  <si>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</si>
  <si>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</si>
  <si>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</si>
  <si>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</si>
  <si>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</si>
  <si>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</si>
  <si>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</si>
  <si>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</si>
  <si>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</si>
  <si>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</si>
  <si>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</si>
  <si>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</si>
  <si>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</si>
  <si>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</si>
  <si>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</si>
  <si>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</si>
  <si>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</si>
  <si>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</si>
  <si>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</si>
  <si>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</si>
  <si>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</si>
  <si>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</si>
  <si>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</si>
  <si>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</si>
  <si>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</si>
  <si>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</si>
  <si>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</si>
  <si>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</si>
  <si>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</si>
  <si>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</si>
  <si>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</si>
  <si>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</si>
  <si>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</si>
  <si>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</si>
  <si>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</si>
  <si>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</si>
  <si>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</si>
  <si>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</si>
  <si>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</si>
  <si>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</si>
  <si>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</si>
  <si>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</si>
  <si>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</si>
  <si>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</si>
  <si>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</si>
  <si>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</si>
  <si>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</si>
  <si>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</si>
  <si>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</si>
  <si>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</si>
  <si>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</si>
  <si>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</si>
  <si>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</si>
  <si>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</si>
  <si>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</si>
  <si>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</si>
  <si>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</si>
  <si>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</si>
  <si>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</si>
  <si>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</si>
  <si>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</si>
  <si>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</si>
  <si>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</si>
  <si>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</si>
  <si>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</si>
  <si>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</si>
  <si>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</si>
  <si>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</si>
  <si>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</si>
  <si>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</si>
  <si>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</si>
  <si>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</si>
  <si>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</si>
  <si>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</si>
  <si>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</si>
  <si>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</si>
  <si>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</si>
  <si>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</si>
  <si>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</si>
  <si>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</si>
  <si>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</si>
  <si>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</si>
  <si>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</si>
  <si>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</si>
  <si>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</si>
  <si>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</si>
  <si>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</si>
  <si>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</si>
  <si>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</si>
  <si>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</si>
  <si>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</si>
  <si>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</si>
  <si>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</si>
  <si>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</si>
  <si>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</si>
  <si>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</si>
  <si>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</si>
  <si>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</si>
  <si>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</si>
  <si>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</si>
  <si>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</si>
  <si>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</si>
  <si>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</si>
  <si>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</si>
  <si>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</si>
  <si>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</si>
  <si>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</si>
  <si>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</si>
  <si>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</si>
  <si>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</si>
  <si>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</si>
  <si>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</si>
  <si>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</si>
  <si>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</si>
  <si>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</si>
  <si>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</si>
  <si>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</si>
  <si>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</si>
  <si>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</si>
  <si>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</si>
  <si>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</si>
  <si>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</si>
  <si>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</si>
  <si>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</si>
  <si>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</si>
  <si>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</si>
  <si>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</si>
  <si>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</si>
  <si>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</si>
  <si>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</si>
  <si>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</si>
  <si>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</si>
  <si>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</si>
  <si>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</si>
  <si>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</si>
  <si>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</si>
  <si>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</si>
  <si>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</si>
  <si>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</si>
  <si>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</si>
  <si>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</si>
  <si>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</si>
  <si>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</si>
  <si>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</si>
  <si>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</si>
  <si>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</si>
  <si>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</si>
  <si>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</si>
  <si>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</si>
  <si>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</si>
  <si>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</si>
  <si>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</si>
  <si>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</si>
  <si>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</si>
  <si>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</si>
  <si>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</si>
  <si>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</si>
  <si>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</si>
  <si>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</si>
  <si>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</si>
  <si>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</si>
  <si>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</si>
  <si>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</si>
  <si>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</si>
  <si>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</si>
  <si>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</si>
  <si>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</si>
  <si>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</si>
  <si>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</si>
  <si>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</si>
  <si>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</si>
  <si>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</si>
  <si>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</si>
  <si>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</si>
  <si>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</si>
  <si>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</si>
  <si>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</si>
  <si>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</si>
  <si>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</si>
  <si>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</si>
  <si>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</si>
  <si>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</si>
  <si>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</si>
  <si>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</si>
  <si>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</si>
  <si>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</si>
  <si>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</si>
  <si>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</si>
  <si>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</si>
  <si>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</si>
  <si>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</si>
  <si>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</si>
  <si>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</si>
  <si>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</si>
  <si>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</si>
  <si>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</si>
  <si>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</si>
  <si>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</si>
  <si>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</si>
  <si>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</si>
  <si>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</si>
  <si>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</si>
  <si>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</si>
  <si>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</si>
  <si>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</si>
  <si>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</si>
  <si>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</si>
  <si>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</si>
  <si>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</si>
  <si>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</si>
  <si>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</si>
  <si>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</si>
  <si>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</si>
  <si>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</si>
  <si>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</si>
  <si>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</si>
  <si>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</si>
  <si>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</si>
  <si>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</si>
  <si>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</si>
  <si>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</si>
  <si>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</si>
  <si>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</si>
  <si>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</si>
  <si>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</si>
  <si>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</si>
  <si>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</si>
  <si>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</si>
  <si>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</si>
  <si>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</si>
  <si>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</si>
  <si>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</si>
  <si>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</si>
  <si>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</si>
  <si>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</si>
  <si>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</si>
  <si>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</si>
  <si>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</si>
  <si>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</si>
  <si>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</si>
  <si>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</si>
  <si>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</si>
  <si>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</si>
  <si>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</si>
  <si>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</si>
  <si>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</si>
  <si>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</si>
  <si>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</si>
  <si>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</si>
  <si>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</si>
  <si>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</si>
  <si>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</si>
  <si>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</si>
  <si>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</si>
  <si>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</si>
  <si>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</si>
  <si>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</si>
  <si>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</si>
  <si>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</si>
  <si>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</si>
  <si>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</si>
  <si>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</si>
  <si>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</si>
  <si>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</si>
  <si>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</si>
  <si>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</si>
  <si>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</si>
  <si>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</si>
  <si>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</si>
  <si>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</si>
  <si>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</si>
  <si>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</si>
  <si>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</si>
  <si>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</si>
  <si>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</si>
  <si>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</si>
  <si>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</si>
  <si>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</si>
  <si>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</si>
  <si>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</si>
  <si>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</si>
  <si>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</si>
  <si>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</si>
  <si>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</si>
  <si>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</si>
  <si>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</si>
  <si>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</si>
  <si>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</si>
  <si>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</si>
  <si>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</si>
  <si>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</si>
  <si>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</si>
  <si>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</si>
  <si>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</si>
  <si>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</si>
  <si>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</si>
  <si>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</si>
  <si>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</si>
  <si>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</si>
  <si>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</si>
  <si>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</si>
  <si>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</si>
  <si>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</si>
  <si>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</si>
  <si>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</si>
  <si>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</si>
  <si>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</si>
  <si>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</si>
  <si>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</si>
  <si>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</si>
  <si>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</si>
  <si>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</si>
  <si>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</si>
  <si>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</si>
  <si>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</si>
  <si>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</si>
  <si>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</si>
  <si>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</si>
  <si>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</si>
  <si>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</si>
  <si>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</si>
  <si>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</si>
  <si>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</si>
  <si>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</si>
  <si>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</si>
  <si>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</si>
  <si>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</si>
  <si>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</si>
  <si>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</si>
  <si>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</si>
  <si>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</si>
  <si>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</si>
  <si>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</si>
  <si>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</si>
  <si>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</si>
  <si>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</si>
  <si>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</si>
  <si>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</si>
  <si>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</si>
  <si>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</si>
  <si>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</si>
  <si>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</si>
  <si>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</si>
  <si>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</si>
  <si>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</si>
  <si>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</si>
  <si>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</si>
  <si>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</si>
  <si>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</si>
  <si>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</si>
  <si>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</si>
  <si>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</si>
  <si>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</si>
  <si>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</si>
  <si>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</si>
  <si>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</si>
  <si>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</si>
  <si>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</si>
  <si>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</si>
  <si>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</si>
  <si>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</si>
  <si>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</si>
  <si>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</si>
  <si>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</si>
  <si>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</si>
  <si>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</si>
  <si>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</si>
  <si>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</si>
  <si>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</si>
  <si>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</si>
  <si>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</si>
  <si>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</si>
  <si>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</si>
  <si>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</si>
  <si>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</si>
  <si>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</si>
  <si>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</si>
  <si>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</si>
  <si>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</si>
  <si>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</si>
  <si>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</si>
  <si>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</si>
  <si>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</si>
  <si>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</si>
  <si>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</si>
  <si>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</si>
  <si>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</si>
  <si>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</si>
  <si>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</si>
  <si>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</si>
  <si>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</si>
  <si>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</si>
  <si>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</si>
  <si>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</si>
  <si>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</si>
  <si>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</si>
  <si>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</si>
  <si>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</si>
  <si>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</si>
  <si>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</si>
  <si>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</si>
  <si>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</si>
  <si>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</si>
  <si>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</si>
  <si>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</si>
  <si>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</si>
  <si>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</si>
  <si>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</si>
  <si>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</si>
  <si>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</si>
  <si>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</si>
  <si>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</si>
  <si>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</si>
  <si>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</si>
  <si>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</si>
  <si>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</si>
  <si>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</si>
  <si>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</si>
  <si>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</si>
  <si>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</si>
  <si>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</si>
  <si>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</si>
  <si>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</si>
  <si>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</si>
  <si>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</si>
  <si>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</si>
  <si>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</si>
  <si>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</si>
  <si>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</si>
  <si>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</si>
  <si>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</si>
  <si>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</si>
  <si>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</si>
  <si>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</si>
  <si>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</si>
  <si>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</si>
  <si>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</si>
  <si>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</si>
  <si>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</si>
  <si>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</si>
  <si>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</si>
  <si>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</si>
  <si>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</si>
  <si>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</si>
  <si>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</si>
  <si>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</si>
  <si>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</si>
  <si>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</si>
  <si>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</si>
  <si>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</si>
  <si>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</si>
  <si>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</si>
  <si>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</si>
  <si>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</si>
  <si>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</si>
  <si>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</si>
  <si>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</si>
  <si>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</si>
  <si>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</si>
  <si>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</si>
  <si>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</si>
  <si>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</si>
  <si>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</si>
  <si>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</si>
  <si>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</si>
  <si>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</si>
  <si>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</si>
  <si>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</si>
  <si>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</si>
  <si>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</si>
  <si>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</si>
  <si>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</si>
  <si>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</si>
  <si>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</si>
  <si>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</si>
  <si>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</si>
  <si>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</si>
  <si>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</si>
  <si>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</si>
  <si>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</si>
  <si>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</si>
  <si>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</si>
  <si>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</si>
  <si>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</si>
  <si>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</si>
  <si>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</si>
  <si>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</si>
  <si>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</si>
  <si>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</si>
  <si>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</si>
  <si>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</si>
  <si>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</si>
  <si>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</si>
  <si>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</si>
  <si>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</si>
  <si>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</si>
  <si>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</si>
  <si>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</si>
  <si>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</si>
  <si>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</si>
  <si>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</si>
  <si>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</si>
  <si>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</si>
  <si>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</si>
  <si>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</si>
  <si>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</si>
  <si>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</si>
  <si>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</si>
  <si>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</si>
  <si>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</si>
  <si>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</si>
  <si>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</si>
  <si>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</si>
  <si>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</si>
  <si>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</si>
  <si>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</si>
  <si>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</si>
  <si>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</si>
  <si>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</si>
  <si>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</si>
  <si>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</si>
  <si>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</si>
  <si>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</si>
  <si>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</si>
  <si>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</si>
  <si>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</si>
  <si>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</si>
  <si>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</si>
  <si>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</si>
  <si>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</si>
  <si>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</si>
  <si>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</si>
  <si>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</si>
  <si>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</si>
  <si>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</si>
  <si>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</si>
  <si>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</si>
  <si>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</si>
  <si>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</si>
  <si>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</si>
  <si>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</si>
  <si>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</si>
  <si>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</si>
  <si>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</si>
  <si>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</si>
  <si>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</si>
  <si>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</si>
  <si>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</si>
  <si>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</si>
  <si>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</si>
  <si>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</si>
  <si>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</si>
  <si>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</si>
  <si>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</si>
  <si>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</si>
  <si>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</si>
  <si>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</si>
  <si>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</si>
  <si>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</si>
  <si>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</si>
  <si>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</si>
  <si>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</si>
  <si>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</si>
  <si>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</si>
  <si>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</si>
  <si>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</si>
  <si>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</si>
  <si>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</si>
  <si>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</si>
  <si>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</si>
  <si>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</si>
  <si>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</si>
  <si>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</si>
  <si>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</si>
  <si>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</si>
  <si>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</si>
  <si>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</si>
  <si>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</si>
  <si>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</si>
  <si>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</si>
  <si>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</si>
  <si>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</si>
  <si>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</si>
  <si>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</si>
  <si>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</si>
  <si>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</si>
  <si>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</si>
  <si>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</si>
  <si>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</si>
  <si>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</si>
  <si>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</si>
  <si>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</si>
  <si>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</si>
  <si>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</si>
  <si>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</si>
  <si>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</si>
  <si>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</si>
  <si>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</si>
  <si>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</si>
  <si>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</si>
  <si>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</si>
  <si>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</si>
  <si>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</si>
  <si>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</si>
  <si>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</si>
  <si>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</si>
  <si>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</si>
  <si>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</si>
  <si>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</si>
  <si>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</si>
  <si>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</si>
  <si>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</si>
  <si>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</si>
  <si>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</si>
  <si>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</si>
  <si>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</si>
  <si>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</si>
  <si>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</si>
  <si>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</si>
  <si>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</si>
  <si>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</si>
  <si>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</si>
  <si>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</si>
  <si>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</si>
  <si>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</si>
  <si>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</si>
  <si>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</si>
  <si>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</si>
  <si>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</si>
  <si>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</si>
  <si>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</si>
  <si>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</si>
  <si>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</si>
  <si>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</si>
  <si>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</si>
  <si>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</si>
  <si>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</si>
  <si>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</si>
  <si>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</si>
  <si>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</si>
  <si>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</si>
  <si>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</si>
  <si>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</si>
  <si>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</si>
  <si>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</si>
  <si>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</si>
  <si>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</si>
  <si>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</si>
  <si>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</si>
  <si>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</si>
  <si>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</si>
  <si>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</si>
  <si>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</si>
  <si>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</si>
  <si>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</si>
  <si>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</si>
  <si>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</si>
  <si>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</si>
  <si>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</si>
  <si>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</si>
  <si>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</si>
  <si>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</si>
  <si>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</si>
  <si>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</si>
  <si>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</si>
  <si>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</si>
  <si>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</si>
  <si>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</si>
  <si>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</si>
  <si>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</si>
  <si>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</si>
  <si>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</si>
  <si>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</si>
  <si>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</si>
  <si>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</si>
  <si>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</si>
  <si>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</si>
  <si>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</si>
  <si>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</si>
  <si>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</si>
  <si>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</si>
  <si>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</si>
  <si>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</si>
  <si>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</si>
  <si>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</si>
  <si>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</si>
  <si>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</si>
  <si>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</si>
  <si>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</si>
  <si>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</si>
  <si>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</si>
  <si>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</si>
  <si>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</si>
  <si>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</si>
  <si>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</si>
  <si>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</si>
  <si>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</si>
  <si>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</si>
  <si>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</si>
  <si>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</si>
  <si>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</si>
  <si>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</si>
  <si>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</si>
  <si>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</si>
  <si>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</si>
  <si>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</si>
  <si>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</si>
  <si>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</si>
  <si>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</si>
  <si>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</si>
  <si>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</si>
  <si>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</si>
  <si>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</si>
  <si>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</si>
  <si>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</si>
  <si>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</si>
  <si>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</si>
  <si>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</si>
  <si>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</si>
  <si>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</si>
  <si>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</si>
  <si>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</si>
  <si>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</si>
  <si>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</si>
  <si>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</si>
  <si>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</si>
  <si>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</si>
  <si>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</si>
  <si>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</si>
  <si>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</si>
  <si>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</si>
  <si>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</si>
  <si>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</si>
  <si>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</si>
  <si>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</si>
  <si>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</si>
  <si>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</si>
  <si>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</si>
  <si>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</si>
  <si>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</si>
  <si>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</si>
  <si>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</si>
  <si>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</si>
  <si>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</si>
  <si>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</si>
  <si>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</si>
  <si>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</si>
  <si>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</si>
  <si>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</si>
  <si>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</si>
  <si>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</si>
  <si>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</si>
  <si>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</si>
  <si>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</si>
  <si>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</si>
  <si>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</si>
  <si>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</si>
  <si>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</si>
  <si>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</si>
  <si>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</si>
  <si>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</si>
  <si>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</si>
  <si>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</si>
  <si>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</si>
  <si>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</si>
  <si>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</si>
  <si>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</si>
  <si>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</si>
  <si>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</si>
  <si>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</si>
  <si>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</si>
  <si>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</si>
  <si>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</si>
  <si>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</si>
  <si>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</si>
  <si>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</si>
  <si>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</si>
  <si>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</si>
  <si>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</si>
  <si>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</si>
  <si>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</si>
  <si>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</si>
  <si>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</si>
  <si>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</si>
  <si>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</si>
  <si>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</si>
  <si>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</si>
  <si>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</si>
  <si>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</si>
  <si>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</si>
  <si>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</si>
  <si>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</si>
  <si>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</si>
  <si>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</si>
  <si>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</si>
  <si>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</si>
  <si>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</si>
  <si>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</si>
  <si>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</si>
  <si>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</si>
  <si>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</si>
  <si>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</si>
  <si>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</si>
  <si>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</si>
  <si>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</si>
  <si>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</si>
  <si>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</si>
  <si>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</si>
  <si>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</si>
  <si>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</si>
  <si>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</si>
  <si>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</si>
  <si>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</si>
  <si>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</si>
  <si>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</si>
  <si>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</si>
  <si>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</si>
  <si>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</si>
  <si>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</si>
  <si>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</si>
  <si>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</si>
  <si>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</si>
  <si>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</si>
  <si>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</si>
  <si>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</si>
  <si>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</si>
  <si>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</si>
  <si>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</si>
  <si>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</si>
  <si>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</si>
  <si>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</si>
  <si>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</si>
  <si>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</si>
  <si>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</si>
  <si>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</si>
  <si>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</si>
  <si>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</si>
  <si>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</si>
  <si>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</si>
  <si>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</si>
  <si>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</si>
  <si>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</si>
  <si>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</si>
  <si>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</si>
  <si>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</si>
  <si>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</si>
  <si>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</si>
  <si>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</si>
  <si>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</si>
  <si>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</si>
  <si>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</si>
  <si>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</si>
  <si>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</si>
  <si>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</si>
  <si>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</si>
  <si>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</si>
  <si>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</si>
  <si>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</si>
  <si>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</si>
  <si>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</si>
  <si>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</si>
  <si>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</si>
  <si>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</si>
  <si>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</si>
  <si>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</si>
  <si>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</si>
  <si>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</si>
  <si>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</si>
  <si>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</si>
  <si>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</si>
  <si>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</si>
  <si>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</si>
  <si>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</si>
  <si>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</si>
  <si>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</si>
  <si>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</si>
  <si>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</si>
  <si>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</si>
  <si>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</si>
  <si>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</si>
  <si>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</si>
  <si>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</si>
  <si>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</si>
  <si>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</si>
  <si>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</si>
  <si>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</si>
  <si>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</si>
  <si>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</si>
  <si>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</si>
  <si>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</si>
  <si>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</si>
  <si>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</si>
  <si>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</si>
  <si>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</si>
  <si>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</si>
  <si>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</si>
  <si>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</si>
  <si>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</si>
  <si>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</si>
  <si>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</si>
  <si>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</si>
  <si>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</si>
  <si>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</si>
  <si>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</si>
  <si>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</si>
  <si>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</si>
  <si>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</si>
  <si>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</si>
  <si>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</si>
  <si>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</si>
  <si>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</si>
  <si>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</si>
  <si>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</si>
  <si>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</si>
  <si>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</si>
  <si>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</si>
  <si>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</si>
  <si>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</si>
  <si>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</si>
  <si>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</si>
  <si>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</si>
  <si>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</si>
  <si>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</si>
  <si>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</si>
  <si>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</si>
  <si>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</si>
  <si>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</si>
  <si>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</si>
  <si>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</si>
  <si>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</si>
  <si>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</si>
  <si>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</si>
  <si>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</si>
  <si>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</si>
  <si>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</si>
  <si>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</si>
  <si>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</si>
  <si>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</si>
  <si>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</si>
  <si>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</si>
  <si>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</si>
  <si>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</si>
  <si>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</si>
  <si>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</si>
  <si>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</si>
  <si>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</si>
  <si>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</si>
  <si>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</si>
  <si>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</si>
  <si>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</si>
  <si>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</si>
  <si>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</si>
  <si>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</si>
  <si>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</si>
  <si>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</si>
  <si>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</si>
  <si>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</si>
  <si>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</si>
  <si>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</si>
  <si>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</si>
  <si>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</si>
  <si>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</si>
  <si>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</si>
  <si>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</si>
  <si>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</si>
  <si>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</si>
  <si>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</si>
  <si>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</si>
  <si>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</si>
  <si>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</si>
  <si>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</si>
  <si>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</si>
  <si>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</si>
  <si>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</si>
  <si>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</si>
  <si>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</si>
  <si>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</si>
  <si>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</si>
  <si>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</si>
  <si>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</si>
  <si>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</si>
  <si>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</si>
  <si>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</si>
  <si>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</si>
  <si>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</si>
  <si>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</si>
  <si>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</si>
  <si>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</si>
  <si>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</si>
  <si>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</si>
  <si>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</si>
  <si>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</si>
  <si>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</si>
  <si>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</si>
  <si>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</si>
  <si>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</si>
  <si>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</si>
  <si>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</si>
  <si>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</si>
  <si>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</si>
  <si>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</si>
  <si>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</si>
  <si>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</si>
  <si>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</si>
  <si>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</si>
  <si>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</si>
  <si>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</si>
  <si>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</si>
  <si>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</si>
  <si>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</si>
  <si>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</si>
  <si>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</si>
  <si>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</si>
  <si>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</si>
  <si>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</si>
  <si>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</si>
  <si>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</si>
  <si>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</si>
  <si>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</si>
  <si>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</si>
  <si>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</si>
  <si>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</si>
  <si>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</si>
  <si>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</si>
  <si>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</si>
  <si>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</si>
  <si>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</si>
  <si>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</si>
  <si>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</si>
  <si>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</si>
  <si>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</si>
  <si>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</si>
  <si>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</si>
  <si>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</si>
  <si>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</si>
  <si>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</si>
  <si>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</si>
  <si>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</si>
  <si>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</si>
  <si>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</si>
  <si>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</si>
  <si>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</si>
  <si>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</si>
  <si>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</si>
  <si>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</si>
  <si>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</si>
  <si>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</si>
  <si>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</si>
  <si>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</si>
  <si>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</si>
  <si>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</si>
  <si>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</si>
  <si>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</si>
  <si>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</si>
  <si>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</si>
  <si>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</si>
  <si>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</si>
  <si>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</si>
  <si>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</si>
  <si>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</si>
  <si>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</si>
  <si>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</si>
  <si>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</si>
  <si>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</si>
  <si>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</si>
  <si>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</si>
  <si>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</si>
  <si>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</si>
  <si>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</si>
  <si>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</si>
  <si>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</si>
  <si>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</si>
  <si>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</si>
  <si>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</si>
  <si>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</si>
  <si>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</si>
  <si>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</si>
  <si>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</si>
  <si>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</si>
  <si>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</si>
  <si>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</si>
  <si>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</si>
  <si>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</si>
  <si>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</si>
  <si>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</si>
  <si>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</si>
  <si>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</si>
  <si>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</si>
  <si>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</si>
  <si>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</si>
  <si>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</si>
  <si>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</si>
  <si>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</si>
  <si>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</si>
  <si>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</si>
  <si>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</si>
  <si>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</si>
  <si>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</si>
  <si>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</si>
  <si>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</si>
  <si>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</si>
  <si>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</si>
  <si>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</si>
  <si>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</si>
  <si>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</si>
  <si>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</si>
  <si>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</si>
  <si>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</si>
  <si>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</si>
  <si>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</si>
  <si>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</si>
  <si>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</si>
  <si>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</si>
  <si>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</si>
  <si>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</si>
  <si>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</si>
  <si>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</si>
  <si>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</si>
  <si>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</si>
  <si>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</si>
  <si>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</si>
  <si>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</si>
  <si>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</si>
  <si>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</si>
  <si>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</si>
  <si>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</si>
  <si>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</si>
  <si>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</si>
  <si>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</si>
  <si>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</si>
  <si>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</si>
  <si>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</si>
  <si>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</si>
  <si>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</si>
  <si>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</si>
  <si>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</si>
  <si>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</si>
  <si>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</si>
  <si>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</si>
  <si>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</si>
  <si>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</si>
  <si>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</si>
  <si>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</si>
  <si>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</si>
  <si>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</si>
  <si>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</si>
  <si>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</si>
  <si>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</si>
  <si>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</si>
  <si>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</si>
  <si>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</si>
  <si>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</si>
  <si>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</si>
  <si>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</si>
  <si>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</si>
  <si>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</si>
  <si>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</si>
  <si>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</si>
  <si>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</si>
  <si>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</si>
  <si>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</si>
  <si>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</si>
  <si>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</si>
  <si>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</si>
  <si>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</si>
  <si>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</si>
  <si>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</si>
  <si>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</si>
  <si>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</si>
  <si>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</si>
  <si>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</si>
  <si>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</si>
  <si>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</si>
  <si>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</si>
  <si>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</si>
  <si>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</si>
  <si>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</si>
  <si>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</si>
  <si>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</si>
  <si>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</si>
  <si>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</si>
  <si>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</si>
  <si>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</si>
  <si>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</si>
  <si>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</si>
  <si>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</si>
  <si>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</si>
  <si>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</si>
  <si>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</si>
  <si>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</si>
  <si>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</si>
  <si>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</si>
  <si>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</si>
  <si>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</si>
  <si>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</si>
  <si>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</si>
  <si>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</si>
  <si>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</si>
  <si>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</si>
  <si>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</si>
  <si>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</si>
  <si>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</si>
  <si>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</si>
  <si>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</si>
  <si>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</si>
  <si>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</si>
  <si>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</si>
  <si>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</si>
  <si>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</si>
  <si>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</si>
  <si>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</si>
  <si>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</si>
  <si>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</si>
  <si>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</si>
  <si>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</si>
  <si>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</si>
  <si>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</si>
  <si>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</si>
  <si>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</si>
  <si>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</si>
  <si>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</si>
  <si>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</si>
  <si>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</si>
  <si>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</si>
  <si>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</si>
  <si>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</si>
  <si>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</si>
  <si>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</si>
  <si>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</si>
  <si>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</si>
  <si>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</si>
  <si>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</si>
  <si>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</si>
  <si>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</si>
  <si>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</si>
  <si>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</si>
  <si>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</si>
  <si>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</si>
  <si>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</si>
  <si>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</si>
  <si>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</si>
  <si>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</si>
  <si>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</si>
  <si>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</si>
  <si>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</si>
  <si>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</si>
  <si>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</si>
  <si>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</si>
  <si>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</si>
  <si>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</si>
  <si>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</si>
  <si>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</si>
  <si>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</si>
  <si>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</si>
  <si>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</si>
  <si>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</si>
  <si>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</si>
  <si>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</si>
  <si>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</si>
  <si>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</si>
  <si>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</si>
  <si>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</si>
  <si>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</si>
  <si>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</si>
  <si>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</si>
  <si>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</si>
  <si>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</si>
  <si>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</si>
  <si>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</si>
  <si>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</si>
  <si>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</si>
  <si>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</si>
  <si>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</si>
  <si>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</si>
  <si>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</si>
  <si>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</si>
  <si>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</si>
  <si>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</si>
  <si>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</si>
  <si>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</si>
  <si>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</si>
  <si>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</si>
  <si>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</si>
  <si>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</si>
  <si>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</si>
  <si>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</si>
  <si>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</si>
  <si>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</si>
  <si>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</si>
  <si>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</si>
  <si>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</si>
  <si>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</si>
  <si>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</si>
  <si>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</si>
  <si>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</si>
  <si>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</si>
  <si>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</si>
  <si>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</si>
  <si>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</si>
  <si>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</si>
  <si>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</si>
  <si>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</si>
  <si>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</si>
  <si>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</si>
  <si>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</si>
  <si>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</si>
  <si>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</si>
  <si>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</si>
  <si>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</si>
  <si>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</si>
  <si>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</si>
  <si>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</si>
  <si>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</si>
  <si>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</si>
  <si>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</si>
  <si>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</si>
  <si>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</si>
  <si>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</si>
  <si>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</si>
  <si>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</si>
  <si>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</si>
  <si>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</si>
  <si>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</si>
  <si>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</si>
  <si>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</si>
  <si>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</si>
  <si>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</si>
  <si>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</si>
  <si>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</si>
  <si>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</si>
  <si>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</si>
  <si>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</si>
  <si>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</si>
  <si>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</si>
  <si>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</si>
  <si>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</si>
  <si>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</si>
  <si>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</si>
  <si>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</si>
  <si>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</si>
  <si>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</si>
  <si>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</si>
  <si>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</si>
  <si>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</si>
  <si>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</si>
  <si>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</si>
  <si>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</si>
  <si>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</si>
  <si>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</si>
  <si>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</si>
  <si>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</si>
  <si>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</si>
  <si>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</si>
  <si>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</si>
  <si>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</si>
  <si>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</si>
  <si>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</si>
  <si>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</si>
  <si>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</si>
  <si>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</si>
  <si>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</si>
  <si>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</si>
  <si>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</si>
  <si>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</si>
  <si>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</si>
  <si>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</si>
  <si>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</si>
  <si>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</si>
  <si>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</si>
  <si>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</si>
  <si>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</si>
  <si>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</si>
  <si>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</si>
  <si>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</si>
  <si>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</si>
  <si>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</si>
  <si>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</si>
  <si>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</si>
  <si>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</si>
  <si>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</si>
  <si>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</si>
  <si>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</si>
  <si>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</si>
  <si>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</si>
  <si>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</si>
  <si>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</si>
  <si>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</si>
  <si>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</si>
  <si>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</si>
  <si>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</si>
  <si>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</si>
  <si>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</si>
  <si>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</si>
  <si>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</si>
  <si>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</si>
  <si>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</si>
  <si>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</si>
  <si>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</si>
  <si>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</si>
  <si>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</si>
  <si>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</si>
  <si>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</si>
  <si>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</si>
  <si>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</si>
  <si>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</si>
  <si>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</si>
  <si>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</si>
  <si>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</si>
  <si>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</si>
  <si>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</si>
  <si>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</si>
  <si>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</si>
  <si>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</si>
  <si>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</si>
  <si>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</si>
  <si>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</si>
  <si>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</si>
  <si>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</si>
  <si>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</si>
  <si>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</si>
  <si>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</si>
  <si>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</si>
  <si>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</si>
  <si>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</si>
  <si>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</si>
  <si>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</si>
  <si>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</si>
  <si>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</si>
  <si>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</si>
  <si>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</si>
  <si>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</si>
  <si>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</si>
  <si>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</si>
  <si>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</si>
  <si>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</si>
  <si>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</si>
  <si>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</si>
  <si>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</si>
  <si>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</si>
  <si>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</si>
  <si>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</si>
  <si>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</si>
  <si>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</si>
  <si>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</si>
  <si>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</si>
  <si>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</si>
  <si>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</si>
  <si>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</si>
  <si>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</si>
  <si>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</si>
  <si>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</si>
  <si>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</si>
  <si>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</si>
  <si>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</si>
  <si>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</si>
  <si>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</si>
  <si>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</si>
  <si>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</si>
  <si>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</si>
  <si>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</si>
  <si>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</si>
  <si>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</si>
  <si>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</si>
  <si>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</si>
  <si>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</si>
  <si>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</si>
  <si>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</si>
  <si>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</si>
  <si>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</si>
  <si>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</si>
  <si>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</si>
  <si>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</si>
  <si>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</si>
  <si>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</si>
  <si>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</si>
  <si>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</si>
  <si>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</si>
  <si>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</si>
  <si>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</si>
  <si>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</si>
  <si>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</si>
  <si>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</si>
  <si>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</si>
  <si>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</si>
  <si>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</si>
  <si>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</si>
  <si>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</si>
  <si>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</si>
  <si>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</si>
  <si>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</si>
  <si>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</si>
  <si>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</si>
  <si>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</si>
  <si>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</si>
  <si>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</si>
  <si>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</si>
  <si>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</si>
  <si>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</si>
  <si>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</si>
  <si>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</si>
  <si>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</si>
  <si>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</si>
  <si>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</si>
  <si>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</si>
  <si>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</si>
  <si>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</si>
  <si>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</si>
  <si>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</si>
  <si>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</si>
  <si>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</si>
  <si>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</si>
  <si>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</si>
  <si>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</si>
  <si>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</si>
  <si>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</si>
  <si>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</si>
  <si>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</si>
  <si>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</si>
  <si>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</si>
  <si>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</si>
  <si>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</si>
  <si>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</si>
  <si>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</si>
  <si>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</si>
  <si>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</si>
  <si>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</si>
  <si>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</si>
  <si>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</si>
  <si>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</si>
  <si>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</si>
  <si>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</si>
  <si>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</si>
  <si>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</si>
  <si>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</si>
  <si>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</si>
  <si>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</si>
  <si>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</si>
  <si>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</si>
  <si>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</si>
  <si>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</si>
  <si>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</si>
  <si>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</si>
  <si>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</si>
  <si>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</si>
  <si>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</si>
  <si>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</si>
  <si>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</si>
  <si>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</si>
  <si>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</si>
  <si>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</si>
  <si>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</si>
  <si>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</si>
  <si>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</si>
  <si>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</si>
  <si>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</si>
  <si>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</si>
  <si>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</si>
  <si>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</si>
  <si>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</si>
  <si>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</si>
  <si>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</si>
  <si>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</si>
  <si>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</si>
  <si>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</si>
  <si>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</si>
  <si>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</si>
  <si>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</si>
  <si>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</si>
  <si>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</si>
  <si>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</si>
  <si>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</si>
  <si>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</si>
  <si>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</si>
  <si>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</si>
  <si>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</si>
  <si>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</si>
  <si>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</si>
  <si>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</si>
  <si>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</si>
  <si>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</si>
  <si>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</si>
  <si>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</si>
  <si>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</si>
  <si>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</si>
  <si>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</si>
  <si>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</si>
  <si>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</si>
  <si>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</si>
  <si>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</si>
  <si>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</si>
  <si>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</si>
  <si>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</si>
  <si>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</si>
  <si>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</si>
  <si>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</si>
  <si>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</si>
  <si>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</si>
  <si>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</si>
  <si>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</si>
  <si>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</si>
  <si>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</si>
  <si>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</si>
  <si>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</si>
  <si>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</si>
  <si>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</si>
  <si>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</si>
  <si>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</si>
  <si>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</si>
  <si>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</si>
  <si>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</si>
  <si>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</si>
  <si>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</si>
  <si>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</si>
  <si>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</si>
  <si>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</si>
  <si>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</si>
  <si>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</si>
  <si>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</si>
  <si>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</si>
  <si>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</si>
  <si>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</si>
  <si>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</si>
  <si>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</si>
  <si>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</si>
  <si>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</si>
  <si>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</si>
  <si>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</si>
  <si>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</si>
  <si>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</si>
  <si>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</si>
  <si>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</si>
  <si>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</si>
  <si>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</si>
  <si>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</si>
  <si>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</si>
  <si>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</si>
  <si>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</si>
  <si>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</si>
  <si>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</si>
  <si>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</si>
  <si>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</si>
  <si>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</si>
  <si>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</si>
  <si>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</si>
  <si>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</si>
  <si>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</si>
  <si>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</si>
  <si>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</si>
  <si>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</si>
  <si>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</si>
  <si>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</si>
  <si>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</si>
  <si>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</si>
  <si>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</si>
  <si>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</si>
  <si>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</si>
  <si>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</si>
  <si>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</si>
  <si>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</si>
  <si>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</si>
  <si>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</si>
  <si>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</si>
  <si>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</si>
  <si>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</si>
  <si>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</si>
  <si>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</si>
  <si>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</si>
  <si>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</si>
  <si>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</si>
  <si>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</si>
  <si>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</si>
  <si>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</si>
  <si>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</si>
  <si>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</si>
  <si>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</si>
  <si>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</si>
  <si>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</si>
  <si>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</si>
  <si>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</si>
  <si>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</si>
  <si>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</si>
  <si>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</si>
  <si>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</si>
  <si>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</si>
  <si>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</si>
  <si>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</si>
  <si>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</si>
  <si>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</si>
  <si>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</si>
  <si>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</si>
  <si>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</si>
  <si>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</si>
  <si>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</si>
  <si>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</si>
  <si>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</si>
  <si>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</si>
  <si>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</si>
  <si>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</si>
  <si>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</si>
  <si>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</si>
  <si>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</si>
  <si>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</si>
  <si>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</si>
  <si>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</si>
  <si>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</si>
  <si>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</si>
  <si>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</si>
  <si>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</si>
  <si>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</si>
  <si>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</si>
  <si>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</si>
  <si>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</si>
  <si>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</si>
  <si>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</si>
  <si>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</si>
  <si>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</si>
  <si>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</si>
  <si>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</si>
  <si>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</si>
  <si>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</si>
  <si>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</si>
  <si>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</si>
  <si>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</si>
  <si>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</si>
  <si>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</si>
  <si>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</si>
  <si>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</si>
  <si>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</si>
  <si>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</si>
  <si>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</si>
  <si>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</si>
  <si>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</si>
  <si>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</si>
  <si>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</si>
  <si>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</si>
  <si>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</si>
  <si>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</si>
  <si>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</si>
  <si>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</si>
  <si>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</si>
  <si>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</si>
  <si>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</si>
  <si>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</si>
  <si>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</si>
  <si>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</si>
  <si>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</si>
  <si>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</si>
  <si>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</si>
  <si>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</si>
  <si>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</si>
  <si>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</si>
  <si>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</si>
  <si>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</si>
  <si>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</si>
  <si>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</si>
  <si>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</si>
  <si>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</si>
  <si>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</si>
  <si>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</si>
  <si>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</si>
  <si>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</si>
  <si>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</si>
  <si>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</si>
  <si>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</si>
  <si>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</si>
  <si>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</si>
  <si>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</si>
  <si>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</si>
  <si>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</si>
  <si>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</si>
  <si>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</si>
  <si>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</si>
  <si>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</si>
  <si>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</si>
  <si>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</si>
  <si>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</si>
  <si>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</si>
  <si>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</si>
  <si>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</si>
  <si>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</si>
  <si>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</si>
  <si>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</si>
  <si>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</si>
  <si>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</si>
  <si>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</si>
  <si>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</si>
  <si>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</si>
  <si>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</si>
  <si>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</si>
  <si>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</si>
  <si>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</si>
  <si>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</si>
  <si>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</si>
  <si>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</si>
  <si>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</si>
  <si>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</si>
  <si>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</si>
  <si>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</si>
  <si>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</si>
  <si>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</si>
  <si>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</si>
  <si>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</si>
  <si>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</si>
  <si>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</si>
  <si>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</si>
  <si>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</si>
  <si>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</si>
  <si>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</si>
  <si>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</si>
  <si>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</si>
  <si>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</si>
  <si>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</si>
  <si>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</si>
  <si>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</si>
  <si>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</si>
  <si>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</si>
  <si>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</si>
  <si>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</si>
  <si>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</si>
  <si>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</si>
  <si>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</si>
  <si>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</si>
  <si>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</si>
  <si>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</si>
  <si>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</si>
  <si>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</si>
  <si>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</si>
  <si>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</si>
  <si>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</si>
  <si>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</si>
  <si>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</si>
  <si>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</si>
  <si>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</si>
  <si>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</si>
  <si>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</si>
  <si>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</si>
  <si>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</si>
  <si>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</si>
  <si>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</si>
  <si>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</si>
  <si>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</si>
  <si>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</si>
  <si>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</si>
  <si>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</si>
  <si>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</si>
  <si>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</si>
  <si>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</si>
  <si>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</si>
  <si>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</si>
  <si>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</si>
  <si>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</si>
  <si>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</si>
  <si>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</si>
  <si>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</si>
  <si>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</si>
  <si>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</si>
  <si>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</si>
  <si>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</si>
  <si>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</si>
  <si>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</si>
  <si>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</si>
  <si>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</si>
  <si>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</si>
  <si>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</si>
  <si>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</si>
  <si>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</si>
  <si>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</si>
  <si>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</si>
  <si>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</si>
  <si>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</si>
  <si>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</si>
  <si>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</si>
  <si>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</si>
  <si>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</si>
  <si>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</si>
  <si>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</si>
  <si>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</si>
  <si>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</si>
  <si>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</si>
  <si>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</si>
  <si>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</si>
  <si>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</si>
  <si>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</si>
  <si>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</si>
  <si>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</si>
  <si>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</si>
  <si>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</si>
  <si>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</si>
  <si>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</si>
  <si>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</si>
  <si>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</si>
  <si>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</si>
  <si>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</si>
  <si>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</si>
  <si>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</si>
  <si>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</si>
  <si>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</si>
  <si>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</si>
  <si>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</si>
  <si>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</si>
  <si>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</si>
  <si>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</si>
  <si>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</si>
  <si>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</si>
  <si>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</si>
  <si>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</si>
  <si>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</si>
  <si>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</si>
  <si>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</si>
  <si>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</si>
  <si>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</si>
  <si>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</si>
  <si>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</si>
  <si>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</si>
  <si>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</si>
  <si>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</si>
  <si>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</si>
  <si>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</si>
  <si>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</si>
  <si>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</si>
  <si>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</si>
  <si>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</si>
  <si>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</si>
  <si>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</si>
  <si>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</si>
  <si>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</si>
  <si>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</si>
  <si>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</si>
  <si>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</si>
  <si>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</si>
  <si>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</si>
  <si>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</si>
  <si>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</si>
  <si>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</si>
  <si>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</si>
  <si>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</si>
  <si>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</si>
  <si>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</si>
  <si>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</si>
  <si>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</si>
  <si>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</si>
  <si>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</si>
  <si>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</si>
  <si>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</si>
  <si>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</si>
  <si>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</si>
  <si>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</si>
  <si>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</si>
  <si>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</si>
  <si>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</si>
  <si>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</si>
  <si>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</si>
  <si>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</si>
  <si>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</si>
  <si>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</si>
  <si>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</si>
  <si>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</si>
  <si>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</si>
  <si>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</si>
  <si>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</si>
  <si>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</si>
  <si>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</si>
  <si>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</si>
  <si>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</si>
  <si>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</si>
  <si>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</si>
  <si>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</si>
  <si>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</si>
  <si>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</si>
  <si>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</si>
  <si>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</si>
  <si>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</si>
  <si>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</si>
  <si>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</si>
  <si>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</si>
  <si>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</si>
  <si>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</si>
  <si>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</si>
  <si>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</si>
  <si>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</si>
  <si>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</si>
  <si>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</si>
  <si>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</si>
  <si>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</si>
  <si>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</si>
  <si>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</si>
  <si>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</si>
  <si>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</si>
  <si>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</si>
  <si>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</si>
  <si>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</si>
  <si>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</si>
  <si>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</si>
  <si>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</si>
  <si>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</si>
  <si>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</si>
  <si>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</si>
  <si>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</si>
  <si>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</si>
  <si>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</si>
  <si>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</si>
  <si>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</si>
  <si>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</si>
  <si>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</si>
  <si>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</si>
  <si>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</si>
  <si>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</si>
  <si>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</si>
  <si>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</si>
  <si>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</si>
  <si>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</si>
  <si>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</si>
  <si>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</si>
  <si>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</si>
  <si>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</si>
  <si>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</si>
  <si>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</si>
  <si>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</si>
  <si>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</si>
  <si>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</si>
  <si>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</si>
  <si>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</si>
  <si>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</si>
  <si>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</si>
  <si>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</si>
  <si>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</si>
  <si>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</si>
  <si>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</si>
  <si>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</si>
  <si>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</si>
  <si>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</si>
  <si>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</si>
  <si>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</si>
  <si>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</si>
  <si>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</si>
  <si>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</si>
  <si>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</si>
  <si>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</si>
  <si>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</si>
  <si>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</si>
  <si>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</si>
  <si>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</si>
  <si>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</si>
  <si>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</si>
  <si>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</si>
  <si>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</si>
  <si>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</si>
  <si>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</si>
  <si>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</si>
  <si>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</si>
  <si>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</si>
  <si>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</si>
  <si>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</si>
  <si>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</si>
  <si>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</si>
  <si>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</si>
  <si>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</si>
  <si>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</si>
  <si>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</si>
  <si>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</si>
  <si>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</si>
  <si>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</si>
  <si>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</si>
  <si>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</si>
  <si>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</si>
  <si>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</si>
  <si>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</si>
  <si>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</si>
  <si>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</si>
  <si>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</si>
  <si>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</si>
  <si>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</si>
  <si>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</si>
  <si>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</si>
  <si>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</si>
  <si>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</si>
  <si>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</si>
  <si>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</si>
  <si>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</si>
  <si>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</si>
  <si>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</si>
  <si>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</si>
  <si>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</si>
  <si>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</si>
  <si>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</si>
  <si>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</si>
  <si>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</si>
  <si>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</si>
  <si>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</si>
  <si>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</si>
  <si>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</si>
  <si>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</si>
  <si>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</si>
  <si>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</si>
  <si>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</si>
  <si>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</si>
  <si>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</si>
  <si>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</si>
  <si>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</si>
  <si>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</si>
  <si>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</si>
  <si>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</si>
  <si>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</si>
  <si>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</si>
  <si>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</si>
  <si>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</si>
  <si>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</si>
  <si>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</si>
  <si>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</si>
  <si>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</si>
  <si>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</si>
  <si>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</si>
  <si>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</si>
  <si>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</si>
  <si>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</si>
  <si>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</si>
  <si>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</si>
  <si>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</si>
  <si>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</si>
  <si>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</si>
  <si>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</si>
  <si>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</si>
  <si>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</si>
  <si>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</si>
  <si>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</si>
  <si>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</si>
  <si>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</si>
  <si>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</si>
  <si>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</si>
  <si>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</si>
  <si>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</si>
  <si>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</si>
  <si>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</si>
  <si>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</si>
  <si>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</si>
  <si>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</si>
  <si>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</si>
  <si>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</si>
  <si>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</si>
  <si>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</si>
  <si>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</si>
  <si>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</si>
  <si>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</si>
  <si>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</si>
  <si>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</si>
  <si>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</si>
  <si>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</si>
  <si>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</si>
  <si>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</si>
  <si>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</si>
  <si>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</si>
  <si>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</si>
  <si>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</si>
  <si>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</si>
  <si>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</si>
  <si>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</si>
  <si>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</si>
  <si>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</si>
  <si>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</si>
  <si>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</si>
  <si>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</si>
  <si>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</si>
  <si>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</si>
  <si>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</si>
  <si>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</si>
  <si>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</si>
  <si>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</si>
  <si>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</si>
  <si>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</si>
  <si>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</si>
  <si>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</si>
  <si>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</si>
  <si>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</si>
  <si>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</si>
  <si>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</si>
  <si>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</si>
  <si>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</si>
  <si>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</si>
  <si>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</si>
  <si>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</si>
  <si>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</si>
  <si>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</si>
  <si>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</si>
  <si>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</si>
  <si>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</si>
  <si>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</si>
  <si>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</si>
  <si>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</si>
  <si>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</si>
  <si>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</si>
  <si>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</si>
  <si>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</si>
  <si>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</si>
  <si>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</si>
  <si>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</si>
  <si>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</si>
  <si>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</si>
  <si>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</si>
  <si>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</si>
  <si>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</si>
  <si>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</si>
  <si>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</si>
  <si>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</si>
  <si>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</si>
  <si>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</si>
  <si>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</si>
  <si>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</si>
  <si>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</si>
  <si>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</si>
  <si>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</si>
  <si>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</si>
  <si>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</si>
  <si>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</si>
  <si>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</si>
  <si>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</si>
  <si>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</si>
  <si>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</si>
  <si>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</si>
  <si>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</si>
  <si>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</si>
  <si>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</si>
  <si>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</si>
  <si>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</si>
  <si>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</si>
  <si>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</si>
  <si>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</si>
  <si>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</si>
  <si>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</si>
  <si>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</si>
  <si>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</si>
  <si>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</si>
  <si>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</si>
  <si>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</si>
  <si>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</si>
  <si>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</si>
  <si>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</si>
  <si>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</si>
  <si>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</si>
  <si>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</si>
  <si>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</si>
  <si>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</si>
  <si>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</si>
  <si>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</si>
  <si>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</si>
  <si>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</si>
  <si>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</si>
  <si>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</si>
  <si>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</si>
  <si>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</si>
  <si>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</si>
  <si>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</si>
  <si>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</si>
  <si>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</si>
  <si>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</si>
  <si>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</si>
  <si>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</si>
  <si>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</si>
  <si>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</si>
  <si>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</si>
  <si>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</si>
  <si>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</si>
  <si>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</si>
  <si>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</si>
  <si>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</si>
  <si>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</si>
  <si>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</si>
  <si>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</si>
  <si>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</si>
  <si>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</si>
  <si>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</si>
  <si>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</si>
  <si>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</si>
  <si>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</si>
  <si>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</si>
  <si>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</si>
  <si>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</si>
  <si>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</si>
  <si>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</si>
  <si>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</si>
  <si>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</si>
  <si>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</si>
  <si>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</si>
  <si>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</si>
  <si>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</si>
  <si>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</si>
  <si>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</si>
  <si>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</si>
  <si>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</si>
  <si>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</si>
  <si>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</si>
  <si>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</si>
  <si>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</si>
  <si>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</si>
  <si>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</si>
  <si>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</si>
  <si>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</si>
  <si>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</si>
  <si>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</si>
  <si>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</si>
  <si>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</si>
  <si>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</si>
  <si>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</si>
  <si>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</si>
  <si>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</si>
  <si>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</si>
  <si>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</si>
  <si>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</si>
  <si>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</si>
  <si>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</si>
  <si>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</si>
  <si>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</si>
  <si>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</si>
  <si>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</si>
  <si>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</si>
  <si>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</si>
  <si>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</si>
  <si>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</si>
  <si>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</si>
  <si>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</si>
  <si>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</si>
  <si>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</si>
  <si>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</si>
  <si>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</si>
  <si>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</si>
  <si>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</si>
  <si>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</si>
  <si>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</si>
  <si>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</si>
  <si>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</si>
  <si>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</si>
  <si>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</si>
  <si>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</si>
  <si>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</si>
  <si>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</si>
  <si>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</si>
  <si>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</si>
  <si>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</si>
  <si>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</si>
  <si>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</si>
  <si>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</si>
  <si>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</si>
  <si>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</si>
  <si>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</si>
  <si>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</si>
  <si>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</si>
  <si>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</si>
  <si>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</si>
  <si>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</si>
  <si>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</si>
  <si>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</si>
  <si>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</si>
  <si>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</si>
  <si>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</si>
  <si>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</si>
  <si>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</si>
  <si>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</si>
  <si>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</si>
  <si>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</si>
  <si>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</si>
  <si>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</si>
  <si>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</si>
  <si>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</si>
  <si>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</si>
  <si>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</si>
  <si>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</si>
  <si>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</si>
  <si>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</si>
  <si>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</si>
  <si>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</si>
  <si>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</si>
  <si>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</si>
  <si>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</si>
  <si>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</si>
  <si>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</si>
  <si>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</si>
  <si>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</si>
  <si>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</si>
  <si>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</si>
  <si>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</si>
  <si>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</si>
  <si>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</si>
  <si>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</si>
  <si>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</si>
  <si>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</si>
  <si>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</si>
  <si>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</si>
  <si>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</si>
  <si>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</si>
  <si>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</si>
  <si>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</si>
  <si>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</si>
  <si>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</si>
  <si>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</si>
  <si>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</si>
  <si>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</si>
  <si>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</si>
  <si>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</si>
  <si>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</si>
  <si>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</si>
  <si>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</si>
  <si>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</si>
  <si>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</si>
  <si>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</si>
  <si>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</si>
  <si>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</si>
  <si>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</si>
  <si>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</si>
  <si>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</si>
  <si>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</si>
  <si>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</si>
  <si>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</si>
  <si>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</si>
  <si>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</si>
  <si>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</si>
  <si>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</si>
  <si>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</si>
  <si>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</si>
  <si>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</si>
  <si>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</si>
  <si>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</si>
  <si>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</si>
  <si>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</si>
  <si>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</si>
  <si>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</si>
  <si>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</si>
  <si>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</si>
  <si>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</si>
  <si>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</si>
  <si>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</si>
  <si>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</si>
  <si>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</si>
  <si>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</si>
  <si>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</si>
  <si>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</si>
  <si>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</si>
  <si>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</si>
  <si>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</si>
  <si>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</si>
  <si>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</si>
  <si>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</si>
  <si>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</si>
  <si>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</si>
  <si>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</si>
  <si>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</si>
  <si>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</si>
  <si>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</si>
  <si>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</si>
  <si>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</si>
  <si>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</si>
  <si>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</si>
  <si>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</si>
  <si>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</si>
  <si>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</si>
  <si>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</si>
  <si>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</si>
  <si>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</si>
  <si>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</si>
  <si>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</si>
  <si>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</si>
  <si>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</si>
  <si>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</si>
  <si>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</si>
  <si>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</si>
  <si>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</si>
  <si>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</si>
  <si>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</si>
  <si>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</si>
  <si>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</si>
  <si>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</si>
  <si>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</si>
  <si>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</si>
  <si>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</si>
  <si>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</si>
  <si>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</si>
  <si>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</si>
  <si>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</si>
  <si>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</si>
  <si>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</si>
  <si>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</si>
  <si>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</si>
  <si>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</si>
  <si>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</si>
  <si>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</si>
  <si>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</si>
  <si>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</si>
  <si>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</si>
  <si>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</si>
  <si>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</si>
  <si>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</si>
  <si>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</si>
  <si>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</si>
  <si>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</si>
  <si>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</si>
  <si>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</si>
  <si>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</si>
  <si>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</si>
  <si>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</si>
  <si>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</si>
  <si>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</si>
  <si>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</si>
  <si>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</si>
  <si>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</si>
  <si>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</si>
  <si>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</si>
  <si>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</si>
  <si>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</si>
  <si>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</si>
  <si>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</si>
  <si>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</si>
  <si>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</si>
  <si>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</si>
  <si>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</si>
  <si>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</si>
  <si>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</si>
  <si>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</si>
  <si>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</si>
  <si>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</si>
  <si>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</si>
  <si>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</si>
  <si>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</si>
  <si>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</si>
  <si>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</si>
  <si>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</si>
  <si>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</si>
  <si>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</si>
  <si>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</si>
  <si>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</si>
  <si>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</si>
  <si>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</si>
  <si>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</si>
  <si>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</si>
  <si>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</si>
  <si>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</si>
  <si>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</si>
  <si>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</si>
  <si>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</si>
  <si>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</si>
  <si>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</si>
  <si>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</si>
  <si>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</si>
  <si>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</si>
  <si>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</si>
  <si>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</si>
  <si>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</si>
  <si>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</si>
  <si>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</si>
  <si>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</si>
  <si>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</si>
  <si>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</si>
  <si>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</si>
  <si>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</si>
  <si>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</si>
  <si>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</si>
  <si>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</si>
  <si>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</si>
  <si>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</si>
  <si>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</si>
  <si>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</si>
  <si>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</si>
  <si>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</si>
  <si>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</si>
  <si>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</si>
  <si>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</si>
  <si>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</si>
  <si>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</si>
  <si>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</si>
  <si>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</si>
  <si>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</si>
  <si>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</si>
  <si>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</si>
  <si>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</si>
  <si>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</si>
  <si>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</si>
  <si>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</si>
  <si>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</si>
  <si>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</si>
  <si>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</si>
  <si>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</si>
  <si>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</si>
  <si>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</si>
  <si>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</si>
  <si>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</si>
  <si>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</si>
  <si>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</si>
  <si>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</si>
  <si>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</si>
  <si>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</si>
  <si>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</si>
  <si>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</si>
  <si>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</si>
  <si>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</si>
  <si>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</si>
  <si>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</si>
  <si>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</si>
  <si>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</si>
  <si>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</si>
  <si>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</si>
  <si>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</si>
  <si>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</si>
  <si>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</si>
  <si>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</si>
  <si>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</si>
  <si>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</si>
  <si>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</si>
  <si>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</si>
  <si>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</si>
  <si>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</si>
  <si>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</si>
  <si>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</si>
  <si>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</si>
  <si>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</si>
  <si>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</si>
  <si>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</si>
  <si>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</si>
  <si>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</si>
  <si>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</si>
  <si>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</si>
  <si>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</si>
  <si>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</si>
  <si>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</si>
  <si>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</si>
  <si>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</si>
  <si>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</si>
  <si>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</si>
  <si>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</si>
  <si>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</si>
  <si>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</si>
  <si>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</si>
  <si>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</si>
  <si>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</si>
  <si>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</si>
  <si>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</si>
  <si>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</si>
  <si>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</si>
  <si>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</si>
  <si>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</si>
  <si>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</si>
  <si>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</si>
  <si>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</si>
  <si>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</si>
  <si>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</si>
  <si>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</si>
  <si>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</si>
  <si>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</si>
  <si>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</si>
  <si>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</si>
  <si>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</si>
  <si>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</si>
  <si>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</si>
  <si>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</si>
  <si>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</si>
  <si>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</si>
  <si>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</si>
  <si>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</si>
  <si>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</si>
  <si>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</si>
  <si>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</si>
  <si>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</si>
  <si>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</si>
  <si>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</si>
  <si>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</si>
  <si>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</si>
  <si>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</si>
  <si>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</si>
  <si>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</si>
  <si>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</si>
  <si>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</si>
  <si>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</si>
  <si>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</si>
  <si>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</si>
  <si>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</si>
  <si>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</si>
  <si>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</si>
  <si>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</si>
  <si>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</si>
  <si>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</si>
  <si>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</si>
  <si>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</si>
  <si>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</si>
  <si>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</si>
  <si>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</si>
  <si>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</si>
  <si>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</si>
  <si>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</si>
  <si>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</si>
  <si>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</si>
  <si>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</si>
  <si>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</si>
  <si>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</si>
  <si>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</si>
  <si>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</si>
  <si>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</si>
  <si>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</si>
  <si>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</si>
  <si>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</si>
  <si>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</si>
  <si>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</si>
  <si>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</si>
  <si>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</si>
  <si>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</si>
  <si>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</si>
  <si>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</si>
  <si>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</si>
  <si>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</si>
  <si>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</si>
  <si>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</si>
  <si>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</si>
  <si>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</si>
  <si>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</si>
  <si>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</si>
  <si>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</si>
  <si>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</si>
  <si>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</si>
  <si>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</si>
  <si>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</si>
  <si>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</si>
  <si>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</si>
  <si>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</si>
  <si>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</si>
  <si>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</si>
  <si>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</si>
  <si>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</si>
  <si>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</si>
  <si>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</si>
  <si>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</si>
  <si>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</si>
  <si>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</si>
  <si>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</si>
  <si>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</si>
  <si>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</si>
  <si>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</si>
  <si>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</si>
  <si>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</si>
  <si>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</si>
  <si>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</si>
  <si>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</si>
  <si>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</si>
  <si>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</si>
  <si>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</si>
  <si>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</si>
  <si>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</si>
  <si>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</si>
  <si>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</si>
  <si>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</si>
  <si>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</si>
  <si>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</si>
  <si>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</si>
  <si>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</si>
  <si>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</si>
  <si>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</si>
  <si>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</si>
  <si>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</si>
  <si>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</si>
  <si>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</si>
  <si>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</si>
  <si>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</si>
  <si>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</si>
  <si>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</si>
  <si>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</si>
  <si>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</si>
  <si>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</si>
  <si>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</si>
  <si>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</si>
  <si>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</si>
  <si>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</si>
  <si>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</si>
  <si>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</si>
  <si>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</si>
  <si>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</si>
  <si>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</si>
  <si>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</si>
  <si>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</si>
  <si>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</si>
  <si>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</si>
  <si>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</si>
  <si>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</si>
  <si>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</si>
  <si>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</si>
  <si>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</si>
  <si>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</si>
  <si>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</si>
  <si>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</si>
  <si>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</si>
  <si>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</si>
  <si>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</si>
  <si>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</si>
  <si>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</si>
  <si>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</si>
  <si>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</si>
  <si>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</si>
  <si>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</si>
  <si>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</si>
  <si>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</si>
  <si>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</si>
  <si>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</si>
  <si>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</si>
  <si>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</si>
  <si>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</si>
  <si>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</si>
  <si>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</si>
  <si>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</si>
  <si>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</si>
  <si>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</si>
  <si>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</si>
  <si>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</si>
  <si>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</si>
  <si>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</si>
  <si>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</si>
  <si>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</si>
  <si>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</si>
  <si>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</si>
  <si>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</si>
  <si>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</si>
  <si>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</si>
  <si>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</si>
  <si>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</si>
  <si>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</si>
  <si>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</si>
  <si>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</si>
  <si>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</si>
  <si>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</si>
  <si>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</si>
  <si>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</si>
  <si>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</si>
  <si>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</si>
  <si>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</si>
  <si>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</si>
  <si>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</si>
  <si>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</si>
  <si>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</si>
  <si>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</si>
  <si>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</si>
  <si>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</si>
  <si>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</si>
  <si>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</si>
  <si>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</si>
  <si>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</si>
  <si>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</si>
  <si>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</si>
  <si>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</si>
  <si>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</si>
  <si>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</si>
  <si>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</si>
  <si>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</si>
  <si>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</si>
  <si>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</si>
  <si>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</si>
  <si>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</si>
  <si>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</si>
  <si>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</si>
  <si>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</si>
  <si>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</si>
  <si>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</si>
  <si>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</si>
  <si>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</si>
  <si>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</si>
  <si>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</si>
  <si>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</si>
  <si>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</si>
  <si>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</si>
  <si>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</si>
  <si>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</si>
  <si>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</si>
  <si>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</si>
  <si>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</si>
  <si>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</si>
  <si>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</si>
  <si>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</si>
  <si>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</si>
  <si>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</si>
  <si>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</si>
  <si>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</si>
  <si>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</si>
  <si>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</si>
  <si>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</si>
  <si>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</si>
  <si>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</si>
  <si>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</si>
  <si>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</si>
  <si>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</si>
  <si>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</si>
  <si>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</si>
  <si>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</si>
  <si>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</si>
  <si>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</si>
  <si>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</si>
  <si>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</si>
  <si>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</si>
  <si>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</si>
  <si>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</si>
  <si>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</si>
  <si>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</si>
  <si>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</si>
  <si>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</si>
  <si>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</si>
  <si>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</si>
  <si>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</si>
  <si>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</si>
  <si>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</si>
  <si>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</si>
  <si>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</si>
  <si>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</si>
  <si>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</si>
  <si>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</si>
  <si>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</si>
  <si>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</si>
  <si>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</si>
  <si>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</si>
  <si>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</si>
  <si>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</si>
  <si>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</si>
  <si>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</si>
  <si>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</si>
  <si>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</si>
  <si>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</si>
  <si>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</si>
  <si>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</si>
  <si>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</si>
  <si>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</si>
  <si>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</si>
  <si>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</si>
  <si>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</si>
  <si>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</si>
  <si>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</si>
  <si>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</si>
  <si>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</si>
  <si>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</si>
  <si>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</si>
  <si>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</si>
  <si>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</si>
  <si>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</si>
  <si>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</si>
  <si>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</si>
  <si>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</si>
  <si>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</si>
  <si>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</si>
  <si>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</si>
  <si>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</si>
  <si>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</si>
  <si>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</si>
  <si>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</si>
  <si>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</si>
  <si>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</si>
  <si>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</si>
  <si>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</si>
  <si>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</si>
  <si>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</si>
  <si>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</si>
  <si>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</si>
  <si>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</si>
  <si>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</si>
  <si>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</si>
  <si>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</si>
  <si>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</si>
  <si>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</si>
  <si>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</si>
  <si>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</si>
  <si>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</si>
  <si>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</si>
  <si>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</si>
  <si>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</si>
  <si>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</si>
  <si>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</si>
  <si>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</si>
  <si>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</si>
  <si>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</si>
  <si>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</si>
  <si>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</si>
  <si>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</si>
  <si>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</si>
  <si>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</si>
  <si>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</si>
  <si>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</si>
  <si>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</si>
  <si>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</si>
  <si>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</si>
  <si>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</si>
  <si>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</si>
  <si>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</si>
  <si>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</si>
  <si>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</si>
  <si>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</si>
  <si>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</si>
  <si>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</si>
  <si>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</si>
  <si>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</si>
  <si>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</si>
  <si>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</si>
  <si>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</si>
  <si>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</si>
  <si>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</si>
  <si>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</si>
  <si>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</si>
  <si>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</si>
  <si>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</si>
  <si>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</si>
  <si>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</si>
  <si>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</si>
  <si>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</si>
  <si>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</si>
  <si>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</si>
  <si>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</si>
  <si>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</si>
  <si>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</si>
  <si>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</si>
  <si>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</si>
  <si>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</si>
  <si>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</si>
  <si>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</si>
  <si>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</si>
  <si>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</si>
  <si>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</si>
  <si>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</si>
  <si>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</si>
  <si>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</si>
  <si>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</si>
  <si>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</si>
  <si>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</si>
  <si>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</si>
  <si>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</si>
  <si>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</si>
  <si>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</si>
  <si>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</si>
  <si>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</si>
  <si>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</si>
  <si>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</si>
  <si>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</si>
  <si>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</si>
  <si>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</si>
  <si>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</si>
  <si>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</si>
  <si>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</si>
  <si>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</si>
  <si>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</si>
  <si>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</si>
  <si>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</si>
  <si>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</si>
  <si>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</si>
  <si>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</si>
  <si>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</si>
  <si>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</si>
  <si>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</si>
  <si>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</si>
  <si>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</si>
  <si>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</si>
  <si>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</si>
  <si>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</si>
  <si>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</si>
  <si>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</si>
  <si>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</si>
  <si>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</si>
  <si>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</si>
  <si>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</si>
  <si>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</si>
  <si>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</si>
  <si>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</si>
  <si>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</si>
  <si>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</si>
  <si>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</si>
  <si>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</si>
  <si>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</si>
  <si>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</si>
  <si>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</si>
  <si>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</si>
  <si>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</si>
  <si>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</si>
  <si>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</si>
  <si>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</si>
  <si>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</si>
  <si>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</si>
  <si>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</si>
  <si>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</si>
  <si>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</si>
  <si>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</si>
  <si>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</si>
  <si>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</si>
  <si>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</si>
  <si>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</si>
  <si>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</si>
  <si>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</si>
  <si>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</si>
  <si>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</si>
  <si>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</si>
  <si>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</si>
  <si>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</si>
  <si>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</si>
  <si>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</si>
  <si>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</si>
  <si>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</si>
  <si>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</si>
  <si>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</si>
  <si>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</si>
  <si>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</si>
  <si>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</si>
  <si>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</si>
  <si>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</si>
  <si>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</si>
  <si>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</si>
  <si>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</si>
  <si>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</si>
  <si>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</si>
  <si>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</si>
  <si>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</si>
  <si>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</si>
  <si>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</si>
  <si>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</si>
  <si>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</si>
  <si>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</si>
  <si>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</si>
  <si>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</si>
  <si>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</si>
  <si>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</si>
  <si>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</si>
  <si>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</si>
  <si>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</si>
  <si>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</si>
  <si>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</si>
  <si>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</si>
  <si>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</si>
  <si>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</si>
  <si>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</si>
  <si>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</si>
  <si>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</si>
  <si>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</si>
  <si>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</si>
  <si>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</si>
  <si>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</si>
  <si>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</si>
  <si>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</si>
  <si>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</si>
  <si>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</si>
  <si>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</si>
  <si>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</si>
  <si>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</si>
  <si>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</si>
  <si>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</si>
  <si>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</si>
  <si>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</si>
  <si>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</si>
  <si>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</si>
  <si>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</si>
  <si>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</si>
  <si>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</si>
  <si>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</si>
  <si>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</si>
  <si>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</si>
  <si>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</si>
  <si>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</si>
  <si>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</si>
  <si>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</si>
  <si>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</si>
  <si>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</si>
  <si>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</si>
  <si>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</si>
  <si>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</si>
  <si>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</si>
  <si>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</si>
  <si>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</si>
  <si>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</si>
  <si>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</si>
  <si>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</si>
  <si>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</si>
  <si>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</si>
  <si>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</si>
  <si>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</si>
  <si>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</si>
  <si>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</si>
  <si>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</si>
  <si>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</si>
  <si>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</si>
  <si>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</si>
  <si>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</si>
  <si>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</si>
  <si>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</si>
  <si>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</si>
  <si>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</si>
  <si>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</si>
  <si>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</si>
  <si>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</si>
  <si>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</si>
  <si>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</si>
  <si>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</si>
  <si>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</si>
  <si>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</si>
  <si>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</si>
  <si>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</si>
  <si>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</si>
  <si>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</si>
  <si>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</si>
  <si>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</si>
  <si>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</si>
  <si>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</si>
  <si>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</si>
  <si>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</si>
  <si>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</si>
  <si>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</si>
  <si>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</si>
  <si>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</si>
  <si>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</si>
  <si>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</si>
  <si>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</si>
  <si>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</si>
  <si>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</si>
  <si>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</si>
  <si>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</si>
  <si>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</si>
  <si>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</si>
  <si>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</si>
  <si>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</si>
  <si>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</si>
  <si>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</si>
  <si>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</si>
  <si>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</si>
  <si>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</si>
  <si>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</si>
  <si>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</si>
  <si>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</si>
  <si>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</si>
  <si>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</si>
  <si>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</si>
  <si>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</si>
  <si>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</si>
  <si>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</si>
  <si>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</si>
  <si>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</si>
  <si>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</si>
  <si>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</si>
  <si>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</si>
  <si>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</si>
  <si>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</si>
  <si>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</si>
  <si>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</si>
  <si>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</si>
  <si>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</si>
  <si>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</si>
  <si>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</si>
  <si>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</si>
  <si>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</si>
  <si>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</si>
  <si>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</si>
  <si>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</si>
  <si>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</si>
  <si>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</si>
  <si>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</si>
  <si>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</si>
  <si>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</si>
  <si>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</si>
  <si>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</si>
  <si>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</si>
  <si>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</si>
  <si>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</si>
  <si>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</si>
  <si>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</si>
  <si>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</si>
  <si>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</si>
  <si>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</si>
  <si>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</si>
  <si>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</si>
  <si>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</si>
  <si>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</si>
  <si>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</si>
  <si>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</si>
  <si>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</si>
  <si>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</si>
  <si>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</si>
  <si>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</si>
  <si>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</si>
  <si>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</si>
  <si>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</si>
  <si>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</si>
  <si>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</si>
  <si>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</si>
  <si>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</si>
  <si>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</si>
  <si>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</si>
  <si>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</si>
  <si>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</si>
  <si>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</si>
  <si>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</si>
  <si>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</si>
  <si>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</si>
  <si>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</si>
  <si>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</si>
  <si>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</si>
  <si>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</si>
  <si>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</si>
  <si>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</si>
  <si>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</si>
  <si>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</si>
  <si>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</si>
  <si>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</si>
  <si>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</si>
  <si>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</si>
  <si>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</si>
  <si>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</si>
  <si>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</si>
  <si>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</si>
  <si>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</si>
  <si>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</si>
  <si>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</si>
  <si>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</si>
  <si>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</si>
  <si>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</si>
  <si>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</si>
  <si>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</si>
  <si>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</si>
  <si>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</si>
  <si>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</si>
  <si>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</si>
  <si>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</si>
  <si>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</si>
  <si>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</si>
  <si>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</si>
  <si>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</si>
  <si>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</si>
  <si>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</si>
  <si>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</si>
  <si>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</si>
  <si>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</si>
  <si>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</si>
  <si>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</si>
  <si>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</si>
  <si>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</si>
  <si>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</si>
  <si>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</si>
  <si>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</si>
  <si>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</si>
  <si>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</si>
  <si>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</si>
  <si>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</si>
  <si>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</si>
  <si>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</si>
  <si>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</si>
  <si>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</si>
  <si>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</si>
  <si>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</si>
  <si>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</si>
  <si>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</si>
  <si>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</si>
  <si>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</si>
  <si>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</si>
  <si>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</si>
  <si>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</si>
  <si>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</si>
  <si>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</si>
  <si>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</si>
  <si>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</si>
  <si>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</si>
  <si>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</si>
  <si>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</si>
  <si>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</si>
  <si>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</si>
  <si>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</si>
  <si>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</si>
  <si>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</si>
  <si>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</si>
  <si>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</si>
  <si>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</si>
  <si>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</si>
  <si>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</si>
  <si>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</si>
  <si>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</si>
  <si>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</si>
  <si>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</si>
  <si>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</si>
  <si>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</si>
  <si>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</si>
  <si>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</si>
  <si>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</si>
  <si>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</si>
  <si>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</si>
  <si>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</si>
  <si>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</si>
  <si>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</si>
  <si>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</si>
  <si>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</si>
  <si>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</si>
  <si>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</si>
  <si>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</si>
  <si>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</si>
  <si>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</si>
  <si>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</si>
  <si>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</si>
  <si>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</si>
  <si>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</si>
  <si>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</si>
  <si>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</si>
  <si>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</si>
  <si>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</si>
  <si>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</si>
  <si>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</si>
  <si>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</si>
  <si>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</si>
  <si>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</si>
  <si>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</si>
  <si>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</si>
  <si>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</si>
  <si>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</si>
  <si>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</si>
  <si>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</si>
  <si>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</si>
  <si>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</si>
  <si>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</si>
  <si>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</si>
  <si>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</si>
  <si>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</si>
  <si>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</si>
  <si>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</si>
  <si>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</si>
  <si>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</si>
  <si>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</si>
  <si>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</si>
  <si>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</si>
  <si>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</si>
  <si>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</si>
  <si>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</si>
  <si>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</si>
  <si>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</si>
  <si>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</si>
  <si>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</si>
  <si>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</si>
  <si>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</si>
  <si>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</si>
  <si>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</si>
  <si>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</si>
  <si>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</si>
  <si>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</si>
  <si>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</si>
  <si>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</si>
  <si>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</si>
  <si>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</si>
  <si>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</si>
  <si>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</si>
  <si>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</si>
  <si>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</si>
  <si>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</si>
  <si>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</si>
  <si>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</si>
  <si>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</si>
  <si>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</si>
  <si>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</si>
  <si>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</si>
  <si>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</si>
  <si>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</si>
  <si>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</si>
  <si>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</si>
  <si>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</si>
  <si>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</si>
  <si>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</si>
  <si>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</si>
  <si>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</si>
  <si>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</si>
  <si>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</si>
  <si>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</si>
  <si>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</si>
  <si>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</si>
  <si>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</si>
  <si>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</si>
  <si>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</si>
  <si>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</si>
  <si>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</si>
  <si>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</si>
  <si>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</si>
  <si>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</si>
  <si>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</si>
  <si>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</si>
  <si>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</si>
  <si>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</si>
  <si>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</si>
  <si>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</si>
  <si>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</si>
  <si>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</si>
  <si>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</si>
  <si>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</si>
  <si>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</si>
  <si>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</si>
  <si>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</si>
  <si>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</si>
  <si>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</si>
  <si>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</si>
  <si>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</si>
  <si>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</si>
  <si>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</si>
  <si>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</si>
  <si>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</si>
  <si>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</si>
  <si>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</si>
  <si>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</si>
  <si>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</si>
  <si>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</si>
  <si>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</si>
  <si>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</si>
  <si>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</si>
  <si>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</si>
  <si>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</si>
  <si>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</si>
  <si>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</si>
  <si>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</si>
  <si>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</si>
  <si>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</si>
  <si>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</si>
  <si>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</si>
  <si>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</si>
  <si>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</si>
  <si>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</si>
  <si>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</si>
  <si>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</si>
  <si>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</si>
  <si>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</si>
  <si>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</si>
  <si>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</si>
  <si>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</si>
  <si>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</si>
  <si>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</si>
  <si>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</si>
  <si>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</si>
  <si>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</si>
  <si>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</si>
  <si>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</si>
  <si>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</si>
  <si>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</si>
  <si>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</si>
  <si>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</si>
  <si>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</si>
  <si>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</si>
  <si>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</si>
  <si>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</si>
  <si>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</si>
  <si>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</si>
  <si>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</si>
  <si>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</si>
  <si>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</si>
  <si>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</si>
  <si>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</si>
  <si>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</si>
  <si>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</si>
  <si>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</si>
  <si>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</si>
  <si>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</si>
  <si>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</si>
  <si>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</si>
  <si>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</si>
  <si>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</si>
  <si>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</si>
  <si>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</si>
  <si>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</si>
  <si>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</si>
  <si>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</si>
  <si>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</si>
  <si>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</si>
  <si>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</si>
  <si>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</si>
  <si>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</si>
  <si>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</si>
  <si>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</si>
  <si>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</si>
  <si>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</si>
  <si>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</si>
  <si>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</si>
  <si>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</si>
  <si>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</si>
  <si>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</si>
  <si>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</si>
  <si>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</si>
  <si>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</si>
  <si>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</si>
  <si>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</si>
  <si>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</si>
  <si>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</si>
  <si>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</si>
  <si>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</si>
  <si>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</si>
  <si>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</si>
  <si>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</si>
  <si>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</si>
  <si>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</si>
  <si>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</si>
  <si>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</si>
  <si>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</si>
  <si>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</si>
  <si>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</si>
  <si>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</si>
  <si>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</si>
  <si>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</si>
  <si>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</si>
  <si>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</si>
  <si>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</si>
  <si>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</si>
  <si>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</si>
  <si>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</si>
  <si>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</si>
  <si>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</si>
  <si>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</si>
  <si>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</si>
  <si>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</si>
  <si>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</si>
  <si>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</si>
  <si>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</si>
  <si>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</si>
  <si>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</si>
  <si>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</si>
  <si>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</si>
  <si>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</si>
  <si>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</si>
  <si>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</si>
  <si>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</si>
  <si>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</si>
  <si>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</si>
  <si>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</si>
  <si>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</si>
  <si>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</si>
  <si>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</si>
  <si>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</si>
  <si>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</si>
  <si>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</si>
  <si>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</si>
  <si>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</si>
  <si>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</si>
  <si>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</si>
  <si>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</si>
  <si>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</si>
  <si>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</si>
  <si>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</si>
  <si>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</si>
  <si>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</si>
  <si>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</si>
  <si>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</si>
  <si>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</si>
  <si>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</si>
  <si>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</si>
  <si>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</si>
  <si>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</si>
  <si>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</si>
  <si>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</si>
  <si>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</si>
  <si>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</si>
  <si>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</si>
  <si>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</si>
  <si>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</si>
  <si>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</si>
  <si>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</si>
  <si>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</si>
  <si>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</si>
  <si>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</si>
  <si>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</si>
  <si>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</si>
  <si>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</si>
  <si>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</si>
  <si>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</si>
  <si>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</si>
  <si>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</si>
  <si>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</si>
  <si>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</si>
  <si>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</si>
  <si>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</si>
  <si>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</si>
  <si>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</si>
  <si>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</si>
  <si>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</si>
  <si>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</si>
  <si>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</si>
  <si>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</si>
  <si>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</si>
  <si>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</si>
  <si>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</si>
  <si>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</si>
  <si>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</si>
  <si>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</si>
  <si>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</si>
  <si>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</si>
  <si>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</si>
  <si>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</si>
  <si>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</si>
  <si>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</si>
  <si>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</si>
  <si>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</si>
  <si>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</si>
  <si>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</si>
  <si>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</si>
  <si>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</si>
  <si>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</si>
  <si>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</si>
  <si>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</si>
  <si>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</si>
  <si>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</si>
  <si>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</si>
  <si>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</si>
  <si>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</si>
  <si>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</si>
  <si>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</si>
  <si>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</si>
  <si>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</si>
  <si>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</si>
  <si>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</si>
  <si>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</si>
  <si>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</si>
  <si>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</si>
  <si>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</si>
  <si>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</si>
  <si>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</si>
  <si>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</si>
  <si>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</si>
  <si>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</si>
  <si>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</si>
  <si>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</si>
  <si>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</si>
  <si>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</si>
  <si>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</si>
  <si>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</si>
  <si>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</si>
  <si>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</si>
  <si>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</si>
  <si>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</si>
  <si>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</si>
  <si>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</si>
  <si>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</si>
  <si>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</si>
  <si>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</si>
  <si>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</si>
  <si>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</si>
  <si>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</si>
  <si>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</si>
  <si>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</si>
  <si>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</si>
  <si>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</si>
  <si>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</si>
  <si>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</si>
  <si>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</si>
  <si>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</si>
  <si>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</si>
  <si>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</si>
  <si>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</si>
  <si>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</si>
  <si>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</si>
  <si>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</si>
  <si>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</si>
  <si>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</si>
  <si>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</si>
  <si>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</si>
  <si>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</si>
  <si>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</si>
  <si>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</si>
  <si>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</si>
  <si>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</si>
  <si>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</si>
  <si>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</si>
  <si>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</si>
  <si>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</si>
  <si>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</si>
  <si>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</si>
  <si>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</si>
  <si>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</si>
  <si>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</si>
  <si>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</si>
  <si>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</si>
  <si>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</si>
  <si>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</si>
  <si>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</si>
  <si>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</si>
  <si>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</si>
  <si>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</si>
  <si>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</si>
  <si>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</si>
  <si>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</si>
  <si>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</si>
  <si>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</si>
  <si>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</si>
  <si>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</si>
  <si>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</si>
  <si>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</si>
  <si>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</si>
  <si>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</si>
  <si>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</si>
  <si>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</si>
  <si>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</si>
  <si>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</si>
  <si>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</si>
  <si>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</si>
  <si>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</si>
  <si>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</si>
  <si>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</si>
  <si>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</si>
  <si>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</si>
  <si>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</si>
  <si>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</si>
  <si>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</si>
  <si>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</si>
  <si>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</si>
  <si>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</si>
  <si>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</si>
  <si>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</si>
  <si>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</si>
  <si>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</si>
  <si>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</si>
  <si>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</si>
  <si>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</si>
  <si>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</si>
  <si>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</si>
  <si>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</si>
  <si>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</si>
  <si>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</si>
  <si>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</si>
  <si>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</si>
  <si>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</si>
  <si>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</si>
  <si>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</si>
  <si>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</si>
  <si>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</si>
  <si>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</si>
  <si>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</si>
  <si>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</si>
  <si>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</si>
  <si>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</si>
  <si>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</si>
  <si>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</si>
  <si>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</si>
  <si>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</si>
  <si>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</si>
  <si>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</si>
  <si>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</si>
  <si>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</si>
  <si>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</si>
  <si>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</si>
  <si>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</si>
  <si>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</si>
  <si>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</si>
  <si>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</si>
  <si>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</si>
  <si>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</si>
  <si>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</si>
  <si>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</si>
  <si>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</si>
  <si>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</si>
  <si>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</si>
  <si>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</si>
  <si>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</si>
  <si>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</si>
  <si>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</si>
  <si>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</si>
  <si>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</si>
  <si>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</si>
  <si>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</si>
  <si>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</si>
  <si>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</si>
  <si>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</si>
  <si>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</si>
  <si>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</si>
  <si>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</si>
  <si>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</si>
  <si>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</si>
  <si>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</si>
  <si>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</si>
  <si>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</si>
  <si>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</si>
  <si>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</si>
  <si>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</si>
  <si>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</si>
  <si>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</si>
  <si>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</si>
  <si>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</si>
  <si>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</si>
  <si>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</si>
  <si>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</si>
  <si>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</si>
  <si>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</si>
  <si>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</si>
  <si>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</si>
  <si>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</si>
  <si>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</si>
  <si>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</si>
  <si>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</si>
  <si>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</si>
  <si>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</si>
  <si>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</si>
  <si>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</si>
  <si>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</si>
  <si>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</si>
  <si>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</si>
  <si>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</si>
  <si>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</si>
  <si>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</si>
  <si>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</si>
  <si>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</si>
  <si>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</si>
  <si>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</si>
  <si>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</si>
  <si>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</si>
  <si>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</si>
  <si>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</si>
  <si>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</si>
  <si>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</si>
  <si>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</si>
  <si>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</si>
  <si>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</si>
  <si>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</si>
  <si>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</si>
  <si>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</si>
  <si>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</si>
  <si>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</si>
  <si>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</si>
  <si>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</si>
  <si>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</si>
  <si>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</si>
  <si>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</si>
  <si>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</si>
  <si>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</si>
  <si>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</si>
  <si>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</si>
  <si>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</si>
  <si>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</si>
  <si>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</si>
  <si>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</si>
  <si>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</si>
  <si>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</si>
  <si>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</si>
  <si>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</si>
  <si>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</si>
  <si>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</si>
  <si>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</si>
  <si>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</si>
  <si>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</si>
  <si>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</si>
  <si>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</si>
  <si>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</si>
  <si>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</si>
  <si>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</si>
  <si>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</si>
  <si>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</si>
  <si>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</si>
  <si>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</si>
  <si>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</si>
  <si>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</si>
  <si>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</si>
  <si>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</si>
  <si>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</si>
  <si>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</si>
  <si>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</si>
  <si>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</si>
  <si>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</si>
  <si>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</si>
  <si>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</si>
  <si>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</si>
  <si>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</si>
  <si>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</si>
  <si>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</si>
  <si>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</si>
  <si>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</si>
  <si>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</si>
  <si>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</si>
  <si>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</si>
  <si>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</si>
  <si>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</si>
  <si>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</si>
  <si>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</si>
  <si>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</si>
  <si>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</si>
  <si>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</si>
  <si>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</si>
  <si>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</si>
  <si>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</si>
  <si>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</si>
  <si>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</si>
  <si>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</si>
  <si>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</si>
  <si>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</si>
  <si>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</si>
  <si>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</si>
  <si>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</si>
  <si>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</si>
  <si>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</si>
  <si>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</si>
  <si>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</si>
  <si>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</si>
  <si>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</si>
  <si>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</si>
  <si>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</si>
  <si>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</si>
  <si>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</si>
  <si>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</si>
  <si>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</si>
  <si>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</si>
  <si>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</si>
  <si>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</si>
  <si>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</si>
  <si>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</si>
  <si>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</si>
  <si>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</si>
  <si>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</si>
  <si>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</si>
  <si>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</si>
  <si>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</si>
  <si>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</si>
  <si>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</si>
  <si>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</si>
  <si>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</si>
  <si>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</si>
  <si>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</si>
  <si>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</si>
  <si>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</si>
  <si>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</si>
  <si>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</si>
  <si>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</si>
  <si>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</si>
  <si>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</si>
  <si>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</si>
  <si>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</si>
  <si>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</si>
  <si>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</si>
  <si>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</si>
  <si>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</si>
  <si>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</si>
  <si>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</si>
  <si>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</si>
  <si>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</si>
  <si>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</si>
  <si>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</si>
  <si>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</si>
  <si>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</si>
  <si>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</si>
  <si>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</si>
  <si>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</si>
  <si>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</si>
  <si>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</si>
  <si>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</si>
  <si>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</si>
  <si>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</si>
  <si>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</si>
  <si>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</si>
  <si>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</si>
  <si>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</si>
  <si>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</si>
  <si>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</si>
  <si>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</si>
  <si>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</si>
  <si>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</si>
  <si>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</si>
  <si>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</si>
  <si>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</si>
  <si>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</si>
  <si>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</si>
  <si>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</si>
  <si>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</si>
  <si>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</si>
  <si>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</si>
  <si>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</si>
  <si>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</si>
  <si>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</si>
  <si>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</si>
  <si>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</si>
  <si>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</si>
  <si>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</si>
  <si>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</si>
  <si>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</si>
  <si>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</si>
  <si>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</si>
  <si>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</si>
  <si>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</si>
  <si>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</si>
  <si>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</si>
  <si>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</si>
  <si>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</si>
  <si>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</si>
  <si>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</si>
  <si>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</si>
  <si>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</si>
  <si>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</si>
  <si>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</si>
  <si>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</si>
  <si>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</si>
  <si>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</si>
  <si>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</si>
  <si>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</si>
  <si>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</si>
  <si>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</si>
  <si>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</si>
  <si>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</si>
  <si>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</si>
  <si>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</si>
  <si>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</si>
  <si>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</si>
  <si>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</si>
  <si>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</si>
  <si>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</si>
  <si>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</si>
  <si>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</si>
  <si>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</si>
  <si>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</si>
  <si>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</si>
  <si>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</si>
  <si>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</si>
  <si>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</si>
  <si>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</si>
  <si>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</si>
  <si>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</si>
  <si>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</si>
  <si>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</si>
  <si>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</si>
  <si>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</si>
  <si>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</si>
  <si>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</si>
  <si>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</si>
  <si>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</si>
  <si>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</si>
  <si>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</si>
  <si>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</si>
  <si>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</si>
  <si>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</si>
  <si>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</si>
  <si>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</si>
  <si>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</si>
  <si>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</si>
  <si>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</si>
  <si>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</si>
  <si>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</si>
  <si>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</si>
  <si>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</si>
  <si>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</si>
  <si>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</si>
  <si>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</si>
  <si>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</si>
  <si>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</si>
  <si>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</si>
  <si>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</si>
  <si>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</si>
  <si>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</si>
  <si>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</si>
  <si>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</si>
  <si>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</si>
  <si>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</si>
  <si>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</si>
  <si>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</si>
  <si>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</si>
  <si>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</si>
  <si>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</si>
  <si>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</si>
  <si>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</si>
  <si>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</si>
  <si>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</si>
  <si>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</si>
  <si>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</si>
  <si>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</si>
  <si>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</si>
  <si>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</si>
  <si>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</si>
  <si>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</si>
  <si>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</si>
  <si>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</si>
  <si>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</si>
  <si>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</si>
  <si>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</si>
  <si>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</si>
  <si>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</si>
  <si>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</si>
  <si>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</si>
  <si>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</si>
  <si>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</si>
  <si>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</si>
  <si>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</si>
  <si>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</si>
  <si>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</si>
  <si>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</si>
  <si>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</si>
  <si>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</si>
  <si>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</si>
  <si>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</si>
  <si>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</si>
  <si>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</si>
  <si>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</si>
  <si>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</si>
  <si>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</si>
  <si>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</si>
  <si>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</si>
  <si>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</si>
  <si>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</si>
  <si>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</si>
  <si>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</si>
  <si>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</si>
  <si>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</si>
  <si>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</si>
  <si>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</si>
  <si>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</si>
  <si>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</si>
  <si>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</si>
  <si>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</si>
  <si>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</si>
  <si>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</si>
  <si>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</si>
  <si>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</si>
  <si>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</si>
  <si>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</si>
  <si>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</si>
  <si>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</si>
  <si>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</si>
  <si>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</si>
  <si>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</si>
  <si>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</si>
  <si>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</si>
  <si>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</si>
  <si>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</si>
  <si>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</si>
  <si>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</si>
  <si>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</si>
  <si>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</si>
  <si>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</si>
  <si>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</si>
  <si>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</si>
  <si>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</si>
  <si>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</si>
  <si>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</si>
  <si>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</si>
  <si>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</si>
  <si>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</si>
  <si>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</si>
  <si>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</si>
  <si>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</si>
  <si>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</si>
  <si>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</si>
  <si>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</si>
  <si>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</si>
  <si>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</si>
  <si>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</si>
  <si>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</si>
  <si>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</si>
  <si>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</si>
  <si>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</si>
  <si>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</si>
  <si>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</si>
  <si>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</si>
  <si>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</si>
  <si>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</si>
  <si>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</si>
  <si>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</si>
  <si>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</si>
  <si>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</si>
  <si>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</si>
  <si>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</si>
  <si>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</si>
  <si>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</si>
  <si>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</si>
  <si>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</si>
  <si>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</si>
  <si>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</si>
  <si>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</si>
  <si>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</si>
  <si>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</si>
  <si>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</si>
  <si>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</si>
  <si>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</si>
  <si>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</si>
  <si>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</si>
  <si>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</si>
  <si>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</si>
  <si>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</si>
  <si>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</si>
  <si>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</si>
  <si>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</si>
  <si>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</si>
  <si>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</si>
  <si>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</si>
  <si>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</si>
  <si>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</si>
  <si>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</si>
  <si>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</si>
  <si>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</si>
  <si>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</si>
  <si>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</si>
  <si>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</si>
  <si>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</si>
  <si>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</si>
  <si>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</si>
  <si>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</si>
  <si>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</si>
  <si>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</si>
  <si>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</si>
  <si>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</si>
  <si>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</si>
  <si>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</si>
  <si>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</si>
  <si>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</si>
  <si>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</si>
  <si>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</si>
  <si>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</si>
  <si>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</si>
  <si>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</si>
  <si>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</si>
  <si>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</si>
  <si>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</si>
  <si>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</si>
  <si>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</si>
  <si>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</si>
  <si>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</si>
  <si>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</si>
  <si>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</si>
  <si>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</si>
  <si>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</si>
  <si>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</si>
  <si>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</si>
  <si>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</si>
  <si>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</si>
  <si>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</si>
  <si>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</si>
  <si>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</si>
  <si>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</si>
  <si>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</si>
  <si>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</si>
  <si>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</si>
  <si>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</si>
  <si>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</si>
  <si>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</si>
  <si>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</si>
  <si>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</si>
  <si>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</si>
  <si>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</si>
  <si>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</si>
  <si>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</si>
  <si>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</si>
  <si>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</si>
  <si>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</si>
  <si>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</si>
  <si>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</si>
  <si>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</si>
  <si>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</si>
  <si>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</si>
  <si>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</si>
  <si>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</si>
  <si>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</si>
  <si>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</si>
  <si>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</si>
  <si>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</si>
  <si>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</si>
  <si>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</si>
  <si>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</si>
  <si>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</si>
  <si>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</si>
  <si>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</si>
  <si>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</si>
  <si>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</si>
  <si>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</si>
  <si>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</si>
  <si>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</si>
  <si>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</si>
  <si>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</si>
  <si>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</si>
  <si>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</si>
  <si>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</si>
  <si>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</si>
  <si>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</si>
  <si>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</si>
  <si>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</si>
  <si>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</si>
  <si>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</si>
  <si>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</si>
  <si>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</si>
  <si>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</si>
  <si>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</si>
  <si>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</si>
  <si>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</si>
  <si>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</si>
  <si>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</si>
  <si>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</si>
  <si>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</si>
  <si>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</si>
  <si>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</si>
  <si>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</si>
  <si>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</si>
  <si>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</si>
  <si>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</si>
  <si>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</si>
  <si>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</si>
  <si>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</si>
  <si>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</si>
  <si>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</si>
  <si>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</si>
  <si>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</si>
  <si>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</si>
  <si>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</si>
  <si>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</si>
  <si>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</si>
  <si>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</si>
  <si>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</si>
  <si>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</si>
  <si>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</si>
  <si>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</si>
  <si>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</si>
  <si>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</si>
  <si>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</si>
  <si>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</si>
  <si>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</si>
  <si>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</si>
  <si>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</si>
  <si>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</si>
  <si>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</si>
  <si>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</si>
  <si>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</si>
  <si>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</si>
  <si>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</si>
  <si>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</si>
  <si>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</si>
  <si>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</si>
  <si>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</si>
  <si>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</si>
  <si>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</si>
  <si>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</si>
  <si>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</si>
  <si>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</si>
  <si>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</si>
  <si>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</si>
  <si>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</si>
  <si>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</si>
  <si>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</si>
  <si>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</si>
  <si>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</si>
  <si>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</si>
  <si>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</si>
  <si>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</si>
  <si>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</si>
  <si>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</si>
  <si>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</si>
  <si>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</si>
  <si>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</si>
  <si>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</si>
  <si>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</si>
  <si>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</si>
  <si>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</si>
  <si>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</si>
  <si>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</si>
  <si>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</si>
  <si>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</si>
  <si>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</si>
  <si>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</si>
  <si>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</si>
  <si>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</si>
  <si>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</si>
  <si>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</si>
  <si>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</si>
  <si>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</si>
  <si>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</si>
  <si>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</si>
  <si>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</si>
  <si>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</si>
  <si>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</si>
  <si>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</si>
  <si>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</si>
  <si>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</si>
  <si>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</si>
  <si>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</si>
  <si>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</si>
  <si>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</si>
  <si>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</si>
  <si>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</si>
  <si>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</si>
  <si>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</si>
  <si>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</si>
  <si>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</si>
  <si>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</si>
  <si>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</si>
  <si>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</si>
  <si>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</si>
  <si>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</si>
  <si>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</si>
  <si>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</si>
  <si>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</si>
  <si>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</si>
  <si>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</si>
  <si>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</si>
  <si>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</si>
  <si>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</si>
  <si>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</si>
  <si>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</si>
  <si>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</si>
  <si>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</si>
  <si>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</si>
  <si>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</si>
  <si>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</si>
  <si>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</si>
  <si>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</si>
  <si>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</si>
  <si>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</si>
  <si>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</si>
  <si>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</si>
  <si>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</si>
  <si>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</si>
  <si>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</si>
  <si>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</si>
  <si>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</si>
  <si>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</si>
  <si>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</si>
  <si>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</si>
  <si>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</si>
  <si>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</si>
  <si>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</si>
  <si>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</si>
  <si>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</si>
  <si>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</si>
  <si>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</si>
  <si>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</si>
  <si>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</si>
  <si>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</si>
  <si>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</si>
  <si>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</si>
  <si>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</si>
  <si>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</si>
  <si>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</si>
  <si>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</si>
  <si>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</si>
  <si>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</si>
  <si>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</si>
  <si>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</si>
  <si>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</si>
  <si>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</si>
  <si>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</si>
  <si>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</si>
  <si>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</si>
  <si>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</si>
  <si>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</si>
  <si>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</si>
  <si>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</si>
  <si>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</si>
  <si>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</si>
  <si>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</si>
  <si>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</si>
  <si>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</si>
  <si>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</si>
  <si>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</si>
  <si>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</si>
  <si>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</si>
  <si>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</si>
  <si>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</si>
  <si>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</si>
  <si>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</si>
  <si>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</si>
  <si>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</si>
  <si>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</si>
  <si>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</si>
  <si>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</si>
  <si>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</si>
  <si>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</si>
  <si>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</si>
  <si>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</si>
  <si>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</si>
  <si>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</si>
  <si>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</si>
  <si>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</si>
  <si>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</si>
  <si>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</si>
  <si>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</si>
  <si>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</si>
  <si>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</si>
  <si>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</si>
  <si>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</si>
  <si>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</si>
  <si>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</si>
  <si>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</si>
  <si>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</si>
  <si>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</si>
  <si>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</si>
  <si>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</si>
  <si>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</si>
  <si>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</si>
  <si>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</si>
  <si>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</si>
  <si>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</si>
  <si>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</si>
  <si>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</si>
  <si>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</si>
  <si>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</si>
  <si>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</si>
  <si>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</si>
  <si>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</si>
  <si>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</si>
  <si>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</si>
  <si>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</si>
  <si>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</si>
  <si>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</si>
  <si>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</si>
  <si>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</si>
  <si>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</si>
  <si>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</si>
  <si>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</si>
  <si>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</si>
  <si>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</si>
  <si>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</si>
  <si>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</si>
  <si>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</si>
  <si>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</si>
  <si>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</si>
  <si>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</si>
  <si>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</si>
  <si>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</si>
  <si>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</si>
  <si>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</si>
  <si>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</si>
  <si>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</si>
  <si>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</si>
  <si>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</si>
  <si>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</si>
  <si>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</si>
  <si>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</si>
  <si>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</si>
  <si>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</si>
  <si>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</si>
  <si>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</si>
  <si>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</si>
  <si>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</si>
  <si>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</si>
  <si>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</si>
  <si>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</si>
  <si>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</si>
  <si>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</si>
  <si>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</si>
  <si>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</si>
  <si>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</si>
  <si>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</si>
  <si>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</si>
  <si>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</si>
  <si>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</si>
  <si>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</si>
  <si>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</si>
  <si>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</si>
  <si>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</si>
  <si>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</si>
  <si>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</si>
  <si>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</si>
  <si>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</si>
  <si>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</si>
  <si>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</si>
  <si>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</si>
  <si>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</si>
  <si>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</si>
  <si>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</si>
  <si>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</si>
  <si>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</si>
  <si>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</si>
  <si>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</si>
  <si>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</si>
  <si>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</si>
  <si>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</si>
  <si>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</si>
  <si>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</si>
  <si>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</si>
  <si>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</si>
  <si>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</si>
  <si>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</si>
  <si>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</si>
  <si>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</si>
  <si>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</si>
  <si>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</si>
  <si>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</si>
  <si>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</si>
  <si>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</si>
  <si>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</si>
  <si>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</si>
  <si>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</si>
  <si>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</si>
  <si>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</si>
  <si>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</si>
  <si>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</si>
  <si>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</si>
  <si>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</si>
  <si>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</si>
  <si>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</si>
  <si>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</si>
  <si>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</si>
  <si>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</si>
  <si>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</si>
  <si>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</si>
  <si>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</si>
  <si>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</si>
  <si>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</si>
  <si>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</si>
  <si>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</si>
  <si>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</si>
  <si>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</si>
  <si>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</si>
  <si>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</si>
  <si>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</si>
  <si>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</si>
  <si>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</si>
  <si>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</si>
  <si>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</si>
  <si>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</si>
  <si>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</si>
  <si>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</si>
  <si>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</si>
  <si>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</si>
  <si>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</si>
  <si>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</si>
  <si>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</si>
  <si>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</si>
  <si>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</si>
  <si>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</si>
  <si>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</si>
  <si>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</si>
  <si>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</si>
  <si>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</si>
  <si>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</si>
  <si>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</si>
  <si>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</si>
  <si>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</si>
  <si>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</si>
  <si>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</si>
  <si>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</si>
  <si>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</si>
  <si>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</si>
  <si>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</si>
  <si>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</si>
  <si>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</si>
  <si>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</si>
  <si>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</si>
  <si>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</si>
  <si>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</si>
  <si>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</si>
  <si>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</si>
  <si>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</si>
  <si>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</si>
  <si>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</si>
  <si>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</si>
  <si>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</si>
  <si>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</si>
  <si>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</si>
  <si>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</si>
  <si>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</si>
  <si>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</si>
  <si>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</si>
  <si>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</si>
  <si>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</si>
  <si>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</si>
  <si>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</si>
  <si>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</si>
  <si>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</si>
  <si>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</si>
  <si>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</si>
  <si>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</si>
  <si>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</si>
  <si>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</si>
  <si>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</si>
  <si>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</si>
  <si>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</si>
  <si>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</si>
  <si>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</si>
  <si>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</si>
  <si>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</si>
  <si>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</si>
  <si>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</si>
  <si>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</si>
  <si>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</si>
  <si>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</si>
  <si>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</si>
  <si>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</si>
  <si>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</si>
  <si>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</si>
  <si>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</si>
  <si>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</si>
  <si>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</si>
  <si>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</si>
  <si>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</si>
  <si>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</si>
  <si>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</si>
  <si>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</si>
  <si>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</si>
  <si>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</si>
  <si>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</si>
  <si>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</si>
  <si>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</si>
  <si>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</si>
  <si>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</si>
  <si>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</si>
  <si>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</si>
  <si>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</si>
  <si>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</si>
  <si>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</si>
  <si>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</si>
  <si>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</si>
  <si>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</si>
  <si>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</si>
  <si>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</si>
  <si>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</si>
  <si>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</si>
  <si>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</si>
  <si>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</si>
  <si>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</si>
  <si>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</si>
  <si>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</si>
  <si>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</si>
  <si>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</si>
  <si>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</si>
  <si>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</si>
  <si>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</si>
  <si>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</si>
  <si>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</si>
  <si>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</si>
  <si>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</si>
  <si>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</si>
  <si>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</si>
  <si>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</si>
  <si>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</si>
  <si>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</si>
  <si>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</si>
  <si>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</si>
  <si>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</si>
  <si>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</si>
  <si>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</si>
  <si>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</si>
  <si>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</si>
  <si>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</si>
  <si>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</si>
  <si>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</si>
  <si>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</si>
  <si>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</si>
  <si>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</si>
  <si>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</si>
  <si>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</si>
  <si>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</si>
  <si>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</si>
  <si>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</si>
  <si>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</si>
  <si>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</si>
  <si>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</si>
  <si>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</si>
  <si>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</si>
  <si>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</si>
  <si>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</si>
  <si>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</si>
  <si>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</si>
  <si>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</si>
  <si>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</si>
  <si>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</si>
  <si>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</si>
  <si>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</si>
  <si>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</si>
  <si>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</si>
  <si>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</si>
  <si>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</si>
  <si>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</si>
  <si>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</si>
  <si>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</si>
  <si>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</si>
  <si>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</si>
  <si>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</si>
  <si>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</si>
  <si>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</si>
  <si>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</si>
  <si>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</si>
  <si>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</si>
  <si>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</si>
  <si>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</si>
  <si>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</si>
  <si>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</si>
  <si>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</si>
  <si>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</si>
  <si>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</si>
  <si>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</si>
  <si>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</si>
  <si>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</si>
  <si>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</si>
  <si>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</si>
  <si>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</si>
  <si>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</si>
  <si>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</si>
  <si>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</si>
  <si>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</si>
  <si>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</si>
  <si>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</si>
  <si>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</si>
  <si>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</si>
  <si>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</si>
  <si>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</si>
  <si>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</si>
  <si>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</si>
  <si>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</si>
  <si>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</si>
  <si>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</si>
  <si>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</si>
  <si>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</si>
  <si>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</si>
  <si>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</si>
  <si>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</si>
  <si>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</si>
  <si>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</si>
  <si>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</si>
  <si>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</si>
  <si>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</si>
  <si>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</si>
  <si>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</si>
  <si>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</si>
  <si>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</si>
  <si>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</si>
  <si>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</si>
  <si>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</si>
  <si>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</si>
  <si>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</si>
  <si>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</si>
  <si>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</si>
  <si>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</si>
  <si>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</si>
  <si>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</si>
  <si>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</si>
  <si>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</si>
  <si>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</si>
  <si>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</si>
  <si>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</si>
  <si>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</si>
  <si>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</si>
  <si>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</si>
  <si>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</si>
  <si>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</si>
  <si>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</si>
  <si>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</si>
  <si>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</si>
  <si>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</si>
  <si>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</si>
  <si>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</si>
  <si>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</si>
  <si>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</si>
  <si>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</si>
  <si>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</si>
  <si>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</si>
  <si>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</si>
  <si>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</si>
  <si>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</si>
  <si>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</si>
  <si>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</si>
  <si>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</si>
  <si>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</si>
  <si>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</si>
  <si>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</si>
  <si>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</si>
  <si>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</si>
  <si>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</si>
  <si>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</si>
  <si>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</si>
  <si>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</si>
  <si>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</si>
  <si>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</si>
  <si>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</si>
  <si>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</si>
  <si>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</si>
  <si>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</si>
  <si>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</si>
  <si>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</si>
  <si>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</si>
  <si>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</si>
  <si>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</si>
  <si>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</si>
  <si>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</si>
  <si>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</si>
  <si>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</si>
  <si>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</si>
  <si>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</si>
  <si>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</si>
  <si>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</si>
  <si>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</si>
  <si>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</si>
  <si>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</si>
  <si>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</si>
  <si>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</si>
  <si>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</si>
  <si>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</si>
  <si>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</si>
  <si>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</si>
  <si>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</si>
  <si>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</si>
  <si>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</si>
  <si>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</si>
  <si>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</si>
  <si>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</si>
  <si>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</si>
  <si>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</si>
  <si>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</si>
  <si>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</si>
  <si>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</si>
  <si>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</si>
  <si>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</si>
  <si>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</si>
  <si>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</si>
  <si>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</si>
  <si>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</si>
  <si>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</si>
  <si>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</si>
  <si>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</si>
  <si>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</si>
  <si>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</si>
  <si>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</si>
  <si>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</si>
  <si>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</si>
  <si>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</si>
  <si>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</si>
  <si>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</si>
  <si>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</si>
  <si>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</si>
  <si>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</si>
  <si>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</si>
  <si>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</si>
  <si>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</si>
  <si>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</si>
  <si>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</si>
  <si>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</si>
  <si>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</si>
  <si>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</si>
  <si>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</si>
  <si>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</si>
  <si>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</si>
  <si>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</si>
  <si>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</si>
  <si>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</si>
  <si>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</si>
  <si>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</si>
  <si>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</si>
  <si>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</si>
  <si>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</si>
  <si>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</si>
  <si>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</si>
  <si>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</si>
  <si>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</si>
  <si>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</si>
  <si>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</si>
  <si>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</si>
  <si>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</si>
  <si>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</si>
  <si>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</si>
  <si>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</si>
  <si>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</si>
  <si>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</si>
  <si>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</si>
  <si>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</si>
  <si>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</si>
  <si>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</si>
  <si>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</si>
  <si>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</si>
  <si>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</si>
  <si>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</si>
  <si>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</si>
  <si>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</si>
  <si>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</si>
  <si>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</si>
  <si>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</si>
  <si>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</si>
  <si>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</si>
  <si>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</si>
  <si>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</si>
  <si>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</si>
  <si>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</si>
  <si>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</si>
  <si>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</si>
  <si>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</si>
  <si>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</si>
  <si>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</si>
  <si>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</si>
  <si>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</si>
  <si>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</si>
  <si>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</si>
  <si>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</si>
  <si>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</si>
  <si>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</si>
  <si>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</si>
  <si>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</si>
  <si>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</si>
  <si>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</si>
  <si>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</si>
  <si>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</si>
  <si>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</si>
  <si>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</si>
  <si>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</si>
  <si>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</si>
  <si>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</si>
  <si>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</si>
  <si>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</si>
  <si>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</si>
  <si>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</si>
  <si>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</si>
  <si>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</si>
  <si>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</si>
  <si>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</si>
  <si>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</si>
  <si>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</si>
  <si>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</si>
  <si>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</si>
  <si>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</si>
  <si>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</si>
  <si>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</si>
  <si>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</si>
  <si>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</si>
  <si>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</si>
  <si>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</si>
  <si>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</si>
  <si>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</si>
  <si>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</si>
  <si>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</si>
  <si>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</si>
  <si>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</si>
  <si>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</si>
  <si>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</si>
  <si>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</si>
  <si>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</si>
  <si>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</si>
  <si>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</si>
  <si>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</si>
  <si>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</si>
  <si>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</si>
  <si>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</si>
  <si>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</si>
  <si>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</si>
  <si>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</si>
  <si>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</si>
  <si>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</si>
  <si>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</si>
  <si>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</si>
  <si>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</si>
  <si>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</si>
  <si>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</si>
  <si>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</si>
  <si>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</si>
  <si>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</si>
  <si>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</si>
  <si>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</si>
  <si>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</si>
  <si>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</si>
  <si>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</si>
  <si>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</si>
  <si>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</si>
  <si>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</si>
  <si>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</si>
  <si>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</si>
  <si>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</si>
  <si>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</si>
  <si>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</si>
  <si>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</si>
  <si>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</si>
  <si>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</si>
  <si>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</si>
  <si>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</si>
  <si>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</si>
  <si>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</si>
  <si>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</si>
  <si>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</si>
  <si>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</si>
  <si>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</si>
  <si>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</si>
  <si>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</si>
  <si>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</si>
  <si>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</si>
  <si>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</si>
  <si>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</si>
  <si>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</si>
  <si>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</si>
  <si>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</si>
  <si>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</si>
  <si>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</si>
  <si>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</si>
  <si>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</si>
  <si>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</si>
  <si>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</si>
  <si>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</si>
  <si>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</si>
  <si>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</si>
  <si>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</si>
  <si>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</si>
  <si>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</si>
  <si>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</si>
  <si>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</si>
  <si>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</si>
  <si>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</si>
  <si>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</si>
  <si>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</si>
  <si>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</si>
  <si>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</si>
  <si>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</si>
  <si>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</si>
  <si>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</si>
  <si>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</si>
  <si>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</si>
  <si>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</si>
  <si>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</si>
  <si>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</si>
  <si>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</si>
  <si>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</si>
  <si>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</si>
  <si>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</si>
  <si>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</si>
  <si>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</si>
  <si>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</si>
  <si>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</si>
  <si>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</si>
  <si>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</si>
  <si>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</si>
  <si>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</si>
  <si>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</si>
  <si>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</si>
  <si>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</si>
  <si>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</si>
  <si>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</si>
  <si>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</si>
  <si>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</si>
  <si>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</si>
  <si>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</si>
  <si>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</si>
  <si>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</si>
  <si>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</si>
  <si>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</si>
  <si>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</si>
  <si>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</si>
  <si>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</si>
  <si>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</si>
  <si>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</si>
  <si>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</si>
  <si>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</si>
  <si>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</si>
  <si>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</si>
  <si>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</si>
  <si>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</si>
  <si>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</si>
  <si>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</si>
  <si>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</si>
  <si>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</si>
  <si>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</si>
  <si>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</si>
  <si>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</si>
  <si>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</si>
  <si>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</si>
  <si>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</si>
  <si>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</si>
  <si>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</si>
  <si>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</si>
  <si>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</si>
  <si>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</si>
  <si>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</si>
  <si>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</si>
  <si>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</si>
  <si>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</si>
  <si>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</si>
  <si>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</si>
  <si>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</si>
  <si>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</si>
  <si>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</si>
  <si>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</si>
  <si>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</si>
  <si>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</si>
  <si>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</si>
  <si>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</si>
  <si>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</si>
  <si>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</si>
  <si>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</si>
  <si>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</si>
  <si>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</si>
  <si>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</si>
  <si>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</si>
  <si>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</si>
  <si>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</si>
  <si>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</si>
  <si>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</si>
  <si>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</si>
  <si>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</si>
  <si>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</si>
  <si>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</si>
  <si>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</si>
  <si>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</si>
  <si>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</si>
  <si>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</si>
  <si>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</si>
  <si>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</si>
  <si>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</si>
  <si>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</si>
  <si>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</si>
  <si>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</si>
  <si>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</si>
  <si>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</si>
  <si>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</si>
  <si>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</si>
  <si>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</si>
  <si>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</si>
  <si>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</si>
  <si>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</si>
  <si>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</si>
  <si>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</si>
  <si>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</si>
  <si>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</si>
  <si>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</si>
  <si>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</si>
  <si>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</si>
  <si>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</si>
  <si>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</si>
  <si>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</si>
  <si>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</si>
  <si>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</si>
  <si>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</si>
  <si>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</si>
  <si>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</si>
  <si>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</si>
  <si>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</si>
  <si>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</si>
  <si>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</si>
  <si>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</si>
  <si>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</si>
  <si>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</si>
  <si>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</si>
  <si>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</si>
  <si>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</si>
  <si>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</si>
  <si>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</si>
  <si>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</si>
  <si>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</si>
  <si>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</si>
  <si>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</si>
  <si>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</si>
  <si>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</si>
  <si>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</si>
  <si>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</si>
  <si>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</si>
  <si>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</si>
  <si>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</si>
  <si>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</si>
  <si>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</si>
  <si>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</si>
  <si>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</si>
  <si>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</si>
  <si>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</si>
  <si>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</si>
  <si>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</si>
  <si>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</si>
  <si>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</si>
  <si>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</si>
  <si>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</si>
  <si>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</si>
  <si>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</si>
  <si>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</si>
  <si>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</si>
  <si>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</si>
  <si>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</si>
  <si>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</si>
  <si>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</si>
  <si>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</si>
  <si>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</si>
  <si>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</si>
  <si>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</si>
  <si>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</si>
  <si>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</si>
  <si>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</si>
  <si>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</si>
  <si>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</si>
  <si>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</si>
  <si>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</si>
  <si>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</si>
  <si>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</si>
  <si>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</si>
  <si>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</si>
  <si>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</si>
  <si>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</si>
  <si>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</si>
  <si>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</si>
  <si>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</si>
  <si>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</si>
  <si>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</si>
  <si>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</si>
  <si>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</si>
  <si>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</si>
  <si>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</si>
  <si>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</si>
  <si>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</si>
  <si>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</si>
  <si>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</si>
  <si>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</si>
  <si>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</si>
  <si>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</si>
  <si>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</si>
  <si>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</si>
  <si>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</si>
  <si>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</si>
  <si>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</si>
  <si>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</si>
  <si>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</si>
  <si>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</si>
  <si>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</si>
  <si>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</si>
  <si>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</si>
  <si>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</si>
  <si>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</si>
  <si>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</si>
  <si>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</si>
  <si>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</si>
  <si>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</si>
  <si>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</si>
  <si>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</si>
  <si>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</si>
  <si>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</si>
  <si>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</si>
  <si>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</si>
  <si>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</si>
  <si>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</si>
  <si>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</si>
  <si>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</si>
  <si>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</si>
  <si>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</si>
  <si>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</si>
  <si>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</si>
  <si>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</si>
  <si>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</si>
  <si>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</si>
  <si>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</si>
  <si>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</si>
  <si>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</si>
  <si>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</si>
  <si>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</si>
  <si>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</si>
  <si>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</si>
  <si>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</si>
  <si>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</si>
  <si>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</si>
  <si>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</si>
  <si>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</si>
  <si>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</si>
  <si>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</si>
  <si>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</si>
  <si>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</si>
  <si>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</si>
  <si>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</si>
  <si>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</si>
  <si>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</si>
  <si>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</si>
  <si>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</si>
  <si>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</si>
  <si>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</si>
  <si>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</si>
  <si>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</si>
  <si>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</si>
  <si>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</si>
  <si>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</si>
  <si>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</si>
  <si>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</si>
  <si>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</si>
  <si>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</si>
  <si>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</si>
  <si>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</si>
  <si>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</si>
  <si>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</si>
  <si>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</si>
  <si>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</si>
  <si>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</si>
  <si>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</si>
  <si>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</si>
  <si>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</si>
  <si>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</si>
  <si>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</si>
  <si>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</si>
  <si>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</si>
  <si>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</si>
  <si>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</si>
  <si>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</si>
  <si>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</si>
  <si>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</si>
  <si>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</si>
  <si>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</si>
  <si>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</si>
  <si>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</si>
  <si>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</si>
  <si>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</si>
  <si>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</si>
  <si>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</si>
  <si>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</si>
  <si>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</si>
  <si>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</si>
  <si>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</si>
  <si>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</si>
  <si>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</si>
  <si>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</si>
  <si>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</si>
  <si>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</si>
  <si>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</si>
  <si>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</si>
  <si>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</si>
  <si>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</si>
  <si>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</si>
  <si>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</si>
  <si>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</si>
  <si>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</si>
  <si>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</si>
  <si>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</si>
  <si>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</si>
  <si>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</si>
  <si>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</si>
  <si>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</si>
  <si>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</si>
  <si>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</si>
  <si>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</si>
  <si>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</si>
  <si>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</si>
  <si>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</si>
  <si>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</si>
  <si>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</si>
  <si>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</si>
  <si>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</si>
  <si>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</si>
  <si>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</si>
  <si>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</si>
  <si>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</si>
  <si>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</si>
  <si>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</si>
  <si>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</si>
  <si>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</si>
  <si>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</si>
  <si>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</si>
  <si>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</si>
  <si>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</si>
  <si>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</si>
  <si>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</si>
  <si>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</si>
  <si>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</si>
  <si>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</si>
  <si>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</si>
  <si>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</si>
  <si>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</si>
  <si>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</si>
  <si>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</si>
  <si>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</si>
  <si>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</si>
  <si>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</si>
  <si>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</si>
  <si>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</si>
  <si>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</si>
  <si>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</si>
  <si>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</si>
  <si>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</si>
  <si>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</si>
  <si>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</si>
  <si>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</si>
  <si>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</si>
  <si>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</si>
  <si>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</si>
  <si>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</si>
  <si>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</si>
  <si>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</si>
  <si>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</si>
  <si>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</si>
  <si>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</si>
  <si>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</si>
  <si>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</si>
  <si>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</si>
  <si>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</si>
  <si>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</si>
  <si>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</si>
  <si>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</si>
  <si>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</si>
  <si>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</si>
  <si>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</si>
  <si>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</si>
  <si>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</si>
  <si>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</si>
  <si>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</si>
  <si>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</si>
  <si>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</si>
  <si>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</si>
  <si>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</si>
  <si>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</si>
  <si>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</si>
  <si>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</si>
  <si>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</si>
  <si>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</si>
  <si>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</si>
  <si>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</si>
  <si>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</si>
  <si>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</si>
  <si>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</si>
  <si>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</si>
  <si>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</si>
  <si>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</si>
  <si>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</si>
  <si>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</si>
  <si>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</si>
  <si>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</si>
  <si>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</si>
  <si>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</si>
  <si>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</si>
  <si>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</si>
  <si>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</si>
  <si>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</si>
  <si>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</si>
  <si>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</si>
  <si>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</si>
  <si>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</si>
  <si>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</si>
  <si>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</si>
  <si>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</si>
  <si>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</si>
  <si>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</si>
  <si>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</si>
  <si>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</si>
  <si>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</si>
  <si>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</si>
  <si>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</si>
  <si>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</si>
  <si>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</si>
  <si>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</si>
  <si>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</si>
  <si>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</si>
  <si>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</si>
  <si>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</si>
  <si>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</si>
  <si>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</si>
  <si>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</si>
  <si>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</si>
  <si>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</si>
  <si>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</si>
  <si>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</si>
  <si>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</si>
  <si>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</si>
  <si>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</si>
  <si>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</si>
  <si>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</si>
  <si>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</si>
  <si>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</si>
  <si>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</si>
  <si>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</si>
  <si>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</si>
  <si>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</si>
  <si>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</si>
  <si>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</si>
  <si>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</si>
  <si>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</si>
  <si>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</si>
  <si>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</si>
  <si>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</si>
  <si>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</si>
  <si>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</si>
  <si>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</si>
  <si>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</si>
  <si>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</si>
  <si>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</si>
  <si>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</si>
  <si>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</si>
  <si>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</si>
  <si>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</si>
  <si>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</si>
  <si>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</si>
  <si>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</si>
  <si>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</si>
  <si>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</si>
  <si>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</si>
  <si>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</si>
  <si>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</si>
  <si>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</si>
  <si>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</si>
  <si>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</si>
  <si>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</si>
  <si>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</si>
  <si>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</si>
  <si>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</si>
  <si>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</si>
  <si>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</si>
  <si>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</si>
  <si>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</si>
  <si>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</si>
  <si>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</si>
  <si>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</si>
  <si>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</si>
  <si>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</si>
  <si>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</si>
  <si>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</si>
  <si>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</si>
  <si>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</si>
  <si>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</si>
  <si>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</si>
  <si>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</si>
  <si>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</si>
  <si>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</si>
  <si>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</si>
  <si>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</si>
  <si>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</si>
  <si>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</si>
  <si>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</si>
  <si>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</si>
  <si>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</si>
  <si>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</si>
  <si>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</si>
  <si>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</si>
  <si>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</si>
  <si>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</si>
  <si>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</si>
  <si>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</si>
  <si>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</si>
  <si>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</si>
  <si>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</si>
  <si>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</si>
  <si>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</si>
  <si>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</si>
  <si>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</si>
  <si>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</si>
  <si>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</si>
  <si>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</si>
  <si>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</si>
  <si>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</si>
  <si>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</si>
  <si>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</si>
  <si>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</si>
  <si>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</si>
  <si>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</si>
  <si>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</si>
  <si>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</si>
  <si>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</si>
  <si>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</si>
  <si>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</si>
  <si>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</si>
  <si>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</si>
  <si>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</si>
  <si>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</si>
  <si>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</si>
  <si>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</si>
  <si>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</si>
  <si>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</si>
  <si>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</si>
  <si>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</si>
  <si>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</si>
  <si>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</si>
  <si>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</si>
  <si>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</si>
  <si>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</si>
  <si>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</si>
  <si>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</si>
  <si>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</si>
  <si>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</si>
  <si>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</si>
  <si>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</si>
  <si>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</si>
  <si>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</si>
  <si>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</si>
  <si>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</si>
  <si>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</si>
  <si>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</si>
  <si>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</si>
  <si>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</si>
  <si>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</si>
  <si>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</si>
  <si>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</si>
  <si>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</si>
  <si>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</si>
  <si>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</si>
  <si>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</si>
  <si>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</si>
  <si>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</si>
  <si>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</si>
  <si>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</si>
  <si>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</si>
  <si>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</si>
  <si>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</si>
  <si>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</si>
  <si>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</si>
  <si>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</si>
  <si>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</si>
  <si>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</si>
  <si>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</si>
  <si>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</si>
  <si>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</si>
  <si>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</si>
  <si>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</si>
  <si>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</si>
  <si>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</si>
  <si>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</si>
  <si>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</si>
  <si>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</si>
  <si>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</si>
  <si>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</si>
  <si>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</si>
  <si>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</si>
  <si>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</si>
  <si>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</si>
  <si>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</si>
  <si>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</si>
  <si>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</si>
  <si>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</si>
  <si>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</si>
  <si>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</si>
  <si>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</si>
  <si>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</si>
  <si>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</si>
  <si>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</si>
  <si>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</si>
  <si>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</si>
  <si>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</si>
  <si>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</si>
  <si>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</si>
  <si>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</si>
  <si>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</si>
  <si>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</si>
  <si>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</si>
  <si>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</si>
  <si>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</si>
  <si>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</si>
  <si>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</si>
  <si>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</si>
  <si>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</si>
  <si>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</si>
  <si>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</si>
  <si>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</si>
  <si>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</si>
  <si>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</si>
  <si>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</si>
  <si>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</si>
  <si>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</si>
  <si>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</si>
  <si>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</si>
  <si>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</si>
  <si>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</si>
  <si>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</si>
  <si>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</si>
  <si>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</si>
  <si>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</si>
  <si>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</si>
  <si>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</si>
  <si>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</si>
  <si>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</si>
  <si>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</si>
  <si>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</si>
  <si>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</si>
  <si>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</si>
  <si>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</si>
  <si>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</si>
  <si>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</si>
  <si>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</si>
  <si>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</si>
  <si>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</si>
  <si>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</si>
  <si>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</si>
  <si>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</si>
  <si>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</si>
  <si>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</si>
  <si>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</si>
  <si>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</si>
  <si>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</si>
  <si>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</si>
  <si>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</si>
  <si>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</si>
  <si>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</si>
  <si>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</si>
  <si>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</si>
  <si>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</si>
  <si>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</si>
  <si>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</si>
  <si>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</si>
  <si>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</si>
  <si>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</si>
  <si>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</si>
  <si>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</si>
  <si>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</si>
  <si>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</si>
  <si>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</si>
  <si>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</si>
  <si>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</si>
  <si>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</si>
  <si>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</si>
  <si>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</si>
  <si>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</si>
  <si>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</si>
  <si>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</si>
  <si>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</si>
  <si>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</si>
  <si>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</si>
  <si>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</si>
  <si>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</si>
  <si>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</si>
  <si>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</si>
  <si>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</si>
  <si>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</si>
  <si>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</si>
  <si>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</si>
  <si>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</si>
  <si>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</si>
  <si>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</si>
  <si>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</si>
  <si>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</si>
  <si>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</si>
  <si>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</si>
  <si>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</si>
  <si>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</si>
  <si>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</si>
  <si>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</si>
  <si>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</si>
  <si>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</si>
  <si>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</si>
  <si>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</si>
  <si>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</si>
  <si>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</si>
  <si>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</si>
  <si>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</si>
  <si>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</si>
  <si>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</si>
  <si>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</si>
  <si>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</si>
  <si>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</si>
  <si>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</si>
  <si>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</si>
  <si>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</si>
  <si>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</si>
  <si>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</si>
  <si>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</si>
  <si>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</si>
  <si>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</si>
  <si>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</si>
  <si>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</si>
  <si>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</si>
  <si>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</si>
  <si>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</si>
  <si>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</si>
  <si>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</si>
  <si>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</si>
  <si>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</si>
  <si>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</si>
  <si>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</si>
  <si>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</si>
  <si>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</si>
  <si>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</si>
  <si>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</si>
  <si>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</si>
  <si>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</si>
  <si>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</si>
  <si>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</si>
  <si>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</si>
  <si>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</si>
  <si>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</si>
  <si>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</si>
  <si>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</si>
  <si>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</si>
  <si>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</si>
  <si>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</si>
  <si>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</si>
  <si>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</si>
  <si>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</si>
  <si>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</si>
  <si>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</si>
  <si>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</si>
  <si>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</si>
  <si>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</si>
  <si>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</si>
  <si>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</si>
  <si>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</si>
  <si>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</si>
  <si>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</si>
  <si>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</si>
  <si>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</si>
  <si>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</si>
  <si>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</si>
  <si>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</si>
  <si>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</si>
  <si>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</si>
  <si>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</si>
  <si>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</si>
  <si>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</si>
  <si>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</si>
  <si>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</si>
  <si>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</si>
  <si>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</si>
  <si>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</si>
  <si>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</si>
  <si>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</si>
  <si>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</si>
  <si>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</si>
  <si>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</si>
  <si>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</si>
  <si>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</si>
  <si>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</si>
  <si>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</si>
  <si>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</si>
  <si>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</si>
  <si>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</si>
  <si>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</si>
  <si>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</si>
  <si>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</si>
  <si>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</si>
  <si>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</si>
  <si>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</si>
  <si>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</si>
  <si>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</si>
  <si>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</si>
  <si>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</si>
  <si>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</si>
  <si>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</si>
  <si>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</si>
  <si>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</si>
  <si>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</si>
  <si>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</si>
  <si>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</si>
  <si>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</si>
  <si>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</si>
  <si>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</si>
  <si>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</si>
  <si>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</si>
  <si>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</si>
  <si>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</si>
  <si>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</si>
  <si>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</si>
  <si>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</si>
  <si>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</si>
  <si>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</si>
  <si>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</si>
  <si>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</si>
  <si>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</si>
  <si>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</si>
  <si>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</si>
  <si>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</si>
  <si>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</si>
  <si>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</si>
  <si>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</si>
  <si>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</si>
  <si>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</si>
  <si>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</si>
  <si>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</si>
  <si>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</si>
  <si>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</si>
  <si>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</si>
  <si>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</si>
  <si>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</si>
  <si>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</si>
  <si>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</si>
  <si>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</si>
  <si>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</si>
  <si>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</si>
  <si>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</si>
  <si>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</si>
  <si>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</si>
  <si>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</si>
  <si>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</si>
  <si>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</si>
  <si>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</si>
  <si>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</si>
  <si>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</si>
  <si>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</si>
  <si>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</si>
  <si>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</si>
  <si>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</si>
  <si>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</si>
  <si>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</si>
  <si>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</si>
  <si>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</si>
  <si>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</si>
  <si>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</si>
  <si>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</si>
  <si>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</si>
  <si>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</si>
  <si>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</si>
  <si>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</si>
  <si>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</si>
  <si>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</si>
  <si>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</si>
  <si>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</si>
  <si>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</si>
  <si>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</si>
  <si>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</si>
  <si>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</si>
  <si>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</si>
  <si>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</si>
  <si>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</si>
  <si>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</si>
  <si>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</si>
  <si>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</si>
  <si>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</si>
  <si>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</si>
  <si>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</si>
  <si>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</si>
  <si>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</si>
  <si>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</si>
  <si>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</si>
  <si>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</si>
  <si>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</si>
  <si>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</si>
  <si>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</si>
  <si>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</si>
  <si>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</si>
  <si>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</si>
  <si>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</si>
  <si>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</si>
  <si>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</si>
  <si>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</si>
  <si>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</si>
  <si>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</si>
  <si>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</si>
  <si>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</si>
  <si>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</si>
  <si>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</si>
  <si>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</si>
  <si>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</si>
  <si>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</si>
  <si>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</si>
  <si>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</si>
  <si>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</si>
  <si>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</si>
  <si>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</si>
  <si>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</si>
  <si>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</si>
  <si>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</si>
  <si>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</si>
  <si>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</si>
  <si>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</si>
  <si>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</si>
  <si>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</si>
  <si>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</si>
  <si>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</si>
  <si>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</si>
  <si>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</si>
  <si>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</si>
  <si>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</si>
  <si>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</si>
  <si>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</si>
  <si>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</si>
  <si>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</si>
  <si>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</si>
  <si>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</si>
  <si>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</si>
  <si>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</si>
  <si>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</si>
  <si>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</si>
  <si>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</si>
  <si>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</si>
  <si>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</si>
  <si>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</si>
  <si>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</si>
  <si>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</si>
  <si>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</si>
  <si>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</si>
  <si>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</si>
  <si>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</si>
  <si>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</si>
  <si>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</si>
  <si>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</si>
  <si>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</si>
  <si>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</si>
  <si>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</si>
  <si>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</si>
  <si>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</si>
  <si>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</si>
  <si>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</si>
  <si>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</si>
  <si>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</si>
  <si>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</si>
  <si>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</si>
  <si>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</si>
  <si>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</si>
  <si>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</si>
  <si>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</si>
  <si>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</si>
  <si>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</si>
  <si>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</si>
  <si>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</si>
  <si>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</si>
  <si>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</si>
  <si>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</si>
  <si>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</si>
  <si>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</si>
  <si>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</si>
  <si>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</si>
  <si>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</si>
  <si>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</si>
  <si>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</si>
  <si>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</si>
  <si>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</si>
  <si>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</si>
  <si>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</si>
  <si>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</si>
  <si>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</si>
  <si>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</si>
  <si>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</si>
  <si>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</si>
  <si>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</si>
  <si>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</si>
  <si>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</si>
  <si>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</si>
  <si>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</si>
  <si>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</si>
  <si>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</si>
  <si>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</si>
  <si>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</si>
  <si>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</si>
  <si>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</si>
  <si>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</si>
  <si>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</si>
  <si>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</si>
  <si>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</si>
  <si>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</si>
  <si>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</si>
  <si>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</si>
  <si>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</si>
  <si>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</si>
  <si>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</si>
  <si>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</si>
  <si>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</si>
  <si>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</si>
  <si>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</si>
  <si>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</si>
  <si>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</si>
  <si>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</si>
  <si>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</si>
  <si>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</si>
  <si>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</si>
  <si>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</si>
  <si>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</si>
  <si>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</si>
  <si>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</si>
  <si>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</si>
  <si>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</si>
  <si>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</si>
  <si>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</si>
  <si>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</si>
  <si>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</si>
  <si>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</si>
  <si>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</si>
  <si>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</si>
  <si>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</si>
  <si>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</si>
  <si>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</si>
  <si>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</si>
  <si>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</si>
  <si>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</si>
  <si>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</si>
  <si>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</si>
  <si>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</si>
  <si>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</si>
  <si>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</si>
  <si>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</si>
  <si>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</si>
  <si>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</si>
  <si>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</si>
  <si>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</si>
  <si>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</si>
  <si>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</si>
  <si>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</si>
  <si>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</si>
  <si>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</si>
  <si>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</si>
  <si>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</si>
  <si>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</si>
  <si>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</si>
  <si>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</si>
  <si>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</si>
  <si>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</si>
  <si>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</si>
  <si>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</si>
  <si>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</si>
  <si>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</si>
  <si>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</si>
  <si>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</si>
  <si>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</si>
  <si>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</si>
  <si>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</si>
  <si>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</si>
  <si>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</si>
  <si>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</si>
  <si>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</si>
  <si>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</si>
  <si>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</si>
  <si>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</si>
  <si>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</si>
  <si>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</si>
  <si>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</si>
  <si>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</si>
  <si>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</si>
  <si>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</si>
  <si>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</si>
  <si>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</si>
  <si>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</si>
  <si>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</si>
  <si>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</si>
  <si>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</si>
  <si>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</si>
  <si>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</si>
  <si>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</si>
  <si>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</si>
  <si>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</si>
  <si>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</si>
  <si>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</si>
  <si>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</si>
  <si>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</si>
  <si>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</si>
  <si>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</si>
  <si>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</si>
  <si>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</si>
  <si>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</si>
  <si>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</si>
  <si>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</si>
  <si>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</si>
  <si>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</si>
  <si>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</si>
  <si>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</si>
  <si>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</si>
  <si>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</si>
  <si>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</si>
  <si>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</si>
  <si>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</si>
  <si>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</si>
  <si>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</si>
  <si>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</si>
  <si>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</si>
  <si>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</si>
  <si>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</si>
  <si>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</si>
  <si>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</si>
  <si>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</si>
  <si>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</si>
  <si>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</si>
  <si>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</si>
  <si>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</si>
  <si>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</si>
  <si>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</si>
  <si>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</si>
  <si>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</si>
  <si>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</si>
  <si>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</si>
  <si>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</si>
  <si>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</si>
  <si>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</si>
  <si>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</si>
  <si>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</si>
  <si>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</si>
  <si>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</si>
  <si>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</si>
  <si>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</si>
  <si>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</si>
  <si>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</si>
  <si>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</si>
  <si>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</si>
  <si>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</si>
  <si>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</si>
  <si>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</si>
  <si>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</si>
  <si>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</si>
  <si>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</si>
  <si>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</si>
  <si>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</si>
  <si>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</si>
  <si>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</si>
  <si>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</si>
  <si>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</si>
  <si>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</si>
  <si>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</si>
  <si>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</si>
  <si>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</si>
  <si>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</si>
  <si>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</si>
  <si>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</si>
  <si>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</si>
  <si>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</si>
  <si>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</si>
  <si>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</si>
  <si>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</si>
  <si>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</si>
  <si>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</si>
  <si>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</si>
  <si>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</si>
  <si>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</si>
  <si>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</si>
  <si>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</si>
  <si>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</si>
  <si>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</si>
  <si>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</si>
  <si>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</si>
  <si>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</si>
  <si>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</si>
  <si>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</si>
  <si>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</si>
  <si>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</si>
  <si>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</si>
  <si>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</si>
  <si>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</si>
  <si>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</si>
  <si>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</si>
  <si>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</si>
  <si>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</si>
  <si>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</si>
  <si>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</si>
  <si>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</si>
  <si>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</si>
  <si>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</si>
  <si>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</si>
  <si>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</si>
  <si>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</si>
  <si>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</si>
  <si>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</si>
  <si>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</si>
  <si>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</si>
  <si>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</si>
  <si>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</si>
  <si>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</si>
  <si>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</si>
  <si>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</si>
  <si>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</si>
  <si>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</si>
  <si>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</si>
  <si>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</si>
  <si>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</si>
  <si>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</si>
  <si>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</si>
  <si>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</si>
  <si>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</si>
  <si>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</si>
  <si>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</si>
  <si>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</si>
  <si>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</si>
  <si>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</si>
  <si>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</si>
  <si>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</si>
  <si>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</si>
  <si>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</si>
  <si>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</si>
  <si>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</si>
  <si>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</si>
  <si>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</si>
  <si>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</si>
  <si>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</si>
  <si>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</si>
  <si>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</si>
  <si>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</si>
  <si>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</si>
  <si>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</si>
  <si>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</si>
  <si>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</si>
  <si>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</si>
  <si>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</si>
  <si>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</si>
  <si>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</si>
  <si>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</si>
  <si>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</si>
  <si>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</si>
  <si>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</si>
  <si>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</si>
  <si>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</si>
  <si>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</si>
  <si>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</si>
  <si>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</si>
  <si>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</si>
  <si>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</si>
  <si>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</si>
  <si>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</si>
  <si>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</si>
  <si>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</si>
  <si>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</si>
  <si>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</si>
  <si>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</si>
  <si>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</si>
  <si>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</si>
  <si>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</si>
  <si>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</si>
  <si>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</si>
  <si>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</si>
  <si>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</si>
  <si>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</si>
  <si>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</si>
  <si>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</si>
  <si>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</si>
  <si>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</si>
  <si>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</si>
  <si>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</si>
  <si>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</si>
  <si>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</si>
  <si>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</si>
  <si>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</si>
  <si>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</si>
  <si>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</si>
  <si>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</si>
  <si>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</si>
  <si>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</si>
  <si>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</si>
  <si>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</si>
  <si>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</si>
  <si>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</si>
  <si>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</si>
  <si>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</si>
  <si>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</si>
  <si>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</si>
  <si>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</si>
  <si>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</si>
  <si>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</si>
  <si>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</si>
  <si>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</si>
  <si>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</si>
  <si>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</si>
  <si>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</si>
  <si>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</si>
  <si>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</si>
  <si>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</si>
  <si>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</si>
  <si>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</si>
  <si>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</si>
  <si>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</si>
  <si>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</si>
  <si>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</si>
  <si>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</si>
  <si>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</si>
  <si>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</si>
  <si>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</si>
  <si>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</si>
  <si>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</si>
  <si>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</si>
  <si>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</si>
  <si>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</si>
  <si>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</si>
  <si>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</si>
  <si>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</si>
  <si>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</si>
  <si>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</si>
  <si>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</si>
  <si>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</si>
  <si>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</si>
  <si>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</si>
  <si>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</si>
  <si>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</si>
  <si>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</si>
  <si>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</si>
  <si>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</si>
  <si>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</si>
  <si>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</si>
  <si>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</si>
  <si>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</si>
  <si>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</si>
  <si>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</si>
  <si>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</si>
  <si>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</si>
  <si>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</si>
  <si>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</si>
  <si>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</si>
  <si>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</si>
  <si>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</si>
  <si>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</si>
  <si>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</si>
  <si>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</si>
  <si>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</si>
  <si>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</si>
  <si>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</si>
  <si>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</si>
  <si>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</si>
  <si>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</si>
  <si>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</si>
  <si>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</si>
  <si>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</si>
  <si>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</si>
  <si>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</si>
  <si>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</si>
  <si>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</si>
  <si>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</si>
  <si>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</si>
  <si>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</si>
  <si>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</si>
  <si>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</si>
  <si>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</si>
  <si>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</si>
  <si>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</si>
  <si>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</si>
  <si>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</si>
  <si>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</si>
  <si>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</si>
  <si>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</si>
  <si>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</si>
  <si>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</si>
  <si>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</si>
  <si>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</si>
  <si>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</si>
  <si>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</si>
  <si>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</si>
  <si>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</si>
  <si>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</si>
  <si>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</si>
  <si>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</si>
  <si>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</si>
  <si>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</si>
  <si>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</si>
  <si>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</si>
  <si>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</si>
  <si>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</si>
  <si>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</si>
  <si>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</si>
  <si>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</si>
  <si>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</si>
  <si>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</si>
  <si>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</si>
  <si>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</si>
  <si>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</si>
  <si>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</si>
  <si>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</si>
  <si>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</si>
  <si>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</si>
  <si>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</si>
  <si>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</si>
  <si>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</si>
  <si>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</si>
  <si>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</si>
  <si>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</si>
  <si>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</si>
  <si>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</si>
  <si>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</si>
  <si>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</si>
  <si>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</si>
  <si>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</si>
  <si>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</si>
  <si>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</si>
  <si>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</si>
  <si>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</si>
  <si>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</si>
  <si>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</si>
  <si>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</si>
  <si>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</si>
  <si>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</si>
  <si>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</si>
  <si>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</si>
  <si>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</si>
  <si>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</si>
  <si>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</si>
  <si>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</si>
  <si>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</si>
  <si>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</si>
  <si>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</si>
  <si>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</si>
  <si>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</si>
  <si>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</si>
  <si>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</si>
  <si>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</si>
  <si>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</si>
  <si>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</si>
  <si>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</si>
  <si>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</si>
  <si>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</si>
  <si>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</si>
  <si>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</si>
  <si>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</si>
  <si>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</si>
  <si>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</si>
  <si>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</si>
  <si>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</si>
  <si>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</si>
  <si>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</si>
  <si>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</si>
  <si>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</si>
  <si>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</si>
  <si>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</si>
  <si>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</si>
  <si>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</si>
  <si>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</si>
  <si>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</si>
  <si>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</si>
  <si>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</si>
  <si>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</si>
  <si>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</si>
  <si>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</si>
  <si>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</si>
  <si>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</si>
  <si>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</si>
  <si>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</si>
  <si>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</si>
  <si>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</si>
  <si>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</si>
  <si>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</si>
  <si>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</si>
  <si>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</si>
  <si>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</si>
  <si>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</si>
  <si>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</si>
  <si>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</si>
  <si>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</si>
  <si>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</si>
  <si>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</si>
  <si>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</si>
  <si>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</si>
  <si>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</si>
  <si>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</si>
  <si>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</si>
  <si>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</si>
  <si>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</si>
  <si>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</si>
  <si>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</si>
  <si>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</si>
  <si>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</si>
  <si>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</si>
  <si>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</si>
  <si>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</si>
  <si>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</si>
  <si>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</si>
  <si>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</si>
  <si>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</si>
  <si>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</si>
  <si>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</si>
  <si>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</si>
  <si>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</si>
  <si>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</si>
  <si>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</si>
  <si>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</si>
  <si>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</si>
  <si>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</si>
  <si>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</si>
  <si>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</si>
  <si>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</si>
  <si>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</si>
  <si>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</si>
  <si>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</si>
  <si>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</si>
  <si>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</si>
  <si>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</si>
  <si>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</si>
  <si>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</si>
  <si>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</si>
  <si>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</si>
  <si>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</si>
  <si>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</si>
  <si>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</si>
  <si>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</si>
  <si>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</si>
  <si>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</si>
  <si>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</si>
  <si>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</si>
  <si>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</si>
  <si>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</si>
  <si>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</si>
  <si>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</si>
  <si>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</si>
  <si>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</si>
  <si>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</si>
  <si>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</si>
  <si>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</si>
  <si>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</si>
  <si>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</si>
  <si>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</si>
  <si>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</si>
  <si>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</si>
  <si>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</si>
  <si>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</si>
  <si>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</si>
  <si>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</si>
  <si>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</si>
  <si>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</si>
  <si>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</si>
  <si>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</si>
  <si>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</si>
  <si>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</si>
  <si>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</si>
  <si>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</si>
  <si>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</si>
  <si>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</si>
  <si>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</si>
  <si>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</si>
  <si>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</si>
  <si>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</si>
  <si>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</si>
  <si>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</si>
  <si>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</si>
  <si>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</si>
  <si>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</si>
  <si>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</si>
  <si>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</si>
  <si>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</si>
  <si>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</si>
  <si>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</si>
  <si>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</si>
  <si>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</si>
  <si>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</si>
  <si>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</si>
  <si>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</si>
  <si>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</si>
  <si>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</si>
  <si>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</si>
  <si>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</si>
  <si>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</si>
  <si>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</si>
  <si>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</si>
  <si>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</si>
  <si>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</si>
  <si>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</si>
  <si>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</si>
  <si>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</si>
  <si>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</si>
  <si>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</si>
  <si>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</si>
  <si>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</si>
  <si>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</si>
  <si>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</si>
  <si>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</si>
  <si>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</si>
  <si>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</si>
  <si>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</si>
  <si>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</si>
  <si>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</si>
  <si>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</si>
  <si>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</si>
  <si>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</si>
  <si>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</si>
  <si>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</si>
  <si>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</si>
  <si>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</si>
  <si>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</si>
  <si>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</si>
  <si>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</si>
  <si>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</si>
  <si>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</si>
  <si>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</si>
  <si>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</si>
  <si>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</si>
  <si>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</si>
  <si>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</si>
  <si>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</si>
  <si>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</si>
  <si>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</si>
  <si>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</si>
  <si>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</si>
  <si>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</si>
  <si>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</si>
  <si>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</si>
  <si>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</si>
  <si>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</si>
  <si>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</si>
  <si>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</si>
  <si>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</si>
  <si>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</si>
  <si>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</si>
  <si>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</si>
  <si>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</si>
  <si>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</si>
  <si>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</si>
  <si>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</si>
  <si>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</si>
  <si>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</si>
  <si>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</si>
  <si>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</si>
  <si>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</si>
  <si>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</si>
  <si>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</si>
  <si>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</si>
  <si>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</si>
  <si>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</si>
  <si>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</si>
  <si>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</si>
  <si>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</si>
  <si>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</si>
  <si>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</si>
  <si>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</si>
  <si>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</si>
  <si>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</si>
  <si>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</si>
  <si>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</si>
  <si>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</si>
  <si>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</si>
  <si>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</si>
  <si>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</si>
  <si>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</si>
  <si>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</si>
  <si>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</si>
  <si>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</si>
  <si>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</si>
  <si>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</si>
  <si>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</si>
  <si>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</si>
  <si>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</si>
  <si>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</si>
  <si>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</si>
  <si>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</si>
  <si>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</si>
  <si>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</si>
  <si>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</si>
  <si>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</si>
  <si>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</si>
  <si>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</si>
  <si>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</si>
  <si>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</si>
  <si>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</si>
  <si>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</si>
  <si>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</si>
  <si>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</si>
  <si>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</si>
  <si>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</si>
  <si>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</si>
  <si>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</si>
  <si>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</si>
  <si>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</si>
  <si>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</si>
  <si>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</si>
  <si>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</si>
  <si>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</si>
  <si>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</si>
  <si>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</si>
  <si>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</si>
  <si>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</si>
  <si>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</si>
  <si>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</si>
  <si>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</si>
  <si>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</si>
  <si>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</si>
  <si>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</si>
  <si>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</si>
  <si>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</si>
  <si>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</si>
  <si>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</si>
  <si>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</si>
  <si>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</si>
  <si>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</si>
  <si>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</si>
  <si>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</si>
  <si>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</si>
  <si>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</si>
  <si>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</si>
  <si>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</si>
  <si>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</si>
  <si>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</si>
  <si>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</si>
  <si>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</si>
  <si>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</si>
  <si>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</si>
  <si>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</si>
  <si>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</si>
  <si>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</si>
  <si>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</si>
  <si>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</si>
  <si>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</si>
  <si>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</si>
  <si>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</si>
  <si>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</si>
  <si>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</si>
  <si>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</si>
  <si>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</si>
  <si>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</si>
  <si>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</si>
  <si>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</si>
  <si>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</si>
  <si>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</si>
  <si>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</si>
  <si>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</si>
  <si>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</si>
  <si>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</si>
  <si>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</si>
  <si>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</si>
  <si>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</si>
  <si>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</si>
  <si>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</si>
  <si>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</si>
  <si>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</si>
  <si>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</si>
  <si>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</si>
  <si>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</si>
  <si>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</si>
  <si>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</si>
  <si>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</si>
  <si>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</si>
  <si>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</si>
  <si>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</si>
  <si>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</si>
  <si>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</si>
  <si>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</si>
  <si>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</si>
  <si>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</si>
  <si>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</si>
  <si>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</si>
  <si>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</si>
  <si>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</si>
  <si>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</si>
  <si>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</si>
  <si>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</si>
  <si>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</si>
  <si>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</si>
  <si>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</si>
  <si>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</si>
  <si>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</si>
  <si>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</si>
  <si>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</si>
  <si>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</si>
  <si>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</si>
  <si>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</si>
  <si>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</si>
  <si>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</si>
  <si>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</si>
  <si>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</si>
  <si>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</si>
  <si>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</si>
  <si>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</si>
  <si>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</si>
  <si>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</si>
  <si>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</si>
  <si>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</si>
  <si>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</si>
  <si>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</si>
  <si>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</si>
  <si>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</si>
  <si>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</si>
  <si>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</si>
  <si>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</si>
  <si>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</si>
  <si>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</si>
  <si>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</si>
  <si>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</si>
  <si>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</si>
  <si>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</si>
  <si>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</si>
  <si>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</si>
  <si>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</si>
  <si>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</si>
  <si>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</si>
  <si>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</si>
  <si>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</si>
  <si>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</si>
  <si>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</si>
  <si>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</si>
  <si>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</si>
  <si>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</si>
  <si>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</si>
  <si>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</si>
  <si>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</si>
  <si>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</si>
  <si>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</si>
  <si>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</si>
  <si>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</si>
  <si>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</si>
  <si>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</si>
  <si>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</si>
  <si>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</si>
  <si>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</si>
  <si>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</si>
  <si>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</si>
  <si>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</si>
  <si>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</si>
  <si>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</si>
  <si>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</si>
  <si>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</si>
  <si>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</si>
  <si>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</si>
  <si>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</si>
  <si>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</si>
  <si>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</si>
  <si>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</si>
  <si>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</si>
  <si>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</si>
  <si>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</si>
  <si>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</si>
  <si>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</si>
  <si>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</si>
  <si>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</si>
  <si>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</si>
  <si>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</si>
  <si>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</si>
  <si>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</si>
  <si>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</si>
  <si>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</si>
  <si>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</si>
  <si>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</si>
  <si>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</si>
  <si>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</si>
  <si>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</si>
  <si>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</si>
  <si>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</si>
  <si>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</si>
  <si>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</si>
  <si>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</si>
  <si>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</si>
  <si>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</si>
  <si>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</si>
  <si>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</si>
  <si>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</si>
  <si>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</si>
  <si>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</si>
  <si>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</si>
  <si>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</si>
  <si>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</si>
  <si>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</si>
  <si>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</si>
  <si>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</si>
  <si>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</si>
  <si>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</si>
  <si>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</si>
  <si>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</si>
  <si>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</si>
  <si>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</si>
  <si>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</si>
  <si>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</si>
  <si>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</si>
  <si>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</si>
  <si>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</si>
  <si>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</si>
  <si>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</si>
  <si>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</si>
  <si>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</si>
  <si>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</si>
  <si>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</si>
  <si>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</si>
  <si>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</si>
  <si>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</si>
  <si>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</si>
  <si>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</si>
  <si>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</si>
  <si>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</si>
  <si>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</si>
  <si>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</si>
  <si>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</si>
  <si>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</si>
  <si>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</si>
  <si>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</si>
  <si>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</si>
  <si>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</si>
  <si>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</si>
  <si>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</si>
  <si>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</si>
  <si>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</si>
  <si>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</si>
  <si>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</si>
  <si>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</si>
  <si>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</si>
  <si>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</si>
  <si>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</si>
  <si>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</si>
  <si>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</si>
  <si>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</si>
  <si>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</si>
  <si>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</si>
  <si>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</si>
  <si>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</si>
  <si>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</si>
  <si>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</si>
  <si>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</si>
  <si>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</si>
  <si>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</si>
  <si>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</si>
  <si>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</si>
  <si>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</si>
  <si>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</si>
  <si>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</si>
  <si>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</si>
  <si>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</si>
  <si>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</si>
  <si>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</si>
  <si>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</si>
  <si>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</si>
  <si>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</si>
  <si>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</si>
  <si>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</si>
  <si>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</si>
  <si>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</si>
  <si>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</si>
  <si>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</si>
  <si>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</si>
  <si>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</si>
  <si>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</si>
  <si>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</si>
  <si>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</si>
  <si>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</si>
  <si>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</si>
  <si>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</si>
  <si>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</si>
  <si>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</si>
  <si>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</si>
  <si>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</si>
  <si>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</si>
  <si>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</si>
  <si>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</si>
  <si>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</si>
  <si>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</si>
  <si>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</si>
  <si>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</si>
  <si>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</si>
  <si>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</si>
  <si>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</si>
  <si>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</si>
  <si>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</si>
  <si>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</si>
  <si>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</si>
  <si>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</si>
  <si>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</si>
  <si>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</si>
  <si>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</si>
  <si>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</si>
  <si>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</si>
  <si>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</si>
  <si>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</si>
  <si>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</si>
  <si>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</si>
  <si>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</si>
  <si>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</si>
  <si>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</si>
  <si>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</si>
  <si>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</si>
  <si>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</si>
  <si>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</si>
  <si>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</si>
  <si>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</si>
  <si>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</si>
  <si>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</si>
  <si>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</si>
  <si>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</si>
  <si>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</si>
  <si>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</si>
  <si>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</si>
  <si>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</si>
  <si>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</si>
  <si>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</si>
  <si>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</si>
  <si>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</si>
  <si>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</si>
  <si>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</si>
  <si>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</si>
  <si>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</si>
  <si>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</si>
  <si>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</si>
  <si>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</si>
  <si>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</si>
  <si>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</si>
  <si>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</si>
  <si>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</si>
  <si>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</si>
  <si>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</si>
  <si>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</si>
  <si>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</si>
  <si>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</si>
  <si>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</si>
  <si>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</si>
  <si>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</si>
  <si>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</si>
  <si>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</si>
  <si>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</si>
  <si>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</si>
  <si>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</si>
  <si>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</si>
  <si>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</si>
  <si>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</si>
  <si>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</si>
  <si>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</si>
  <si>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</si>
  <si>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</si>
  <si>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</si>
  <si>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</si>
  <si>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</si>
  <si>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</si>
  <si>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</si>
  <si>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</si>
  <si>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</si>
  <si>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</si>
  <si>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</si>
  <si>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</si>
  <si>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</si>
  <si>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</si>
  <si>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</si>
  <si>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</si>
  <si>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</si>
  <si>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</si>
  <si>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</si>
  <si>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</si>
  <si>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</si>
  <si>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</si>
  <si>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</si>
  <si>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</si>
  <si>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</si>
  <si>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</si>
  <si>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</si>
  <si>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</si>
  <si>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</si>
  <si>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</si>
  <si>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</si>
  <si>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</si>
  <si>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</si>
  <si>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</si>
  <si>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</si>
  <si>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</si>
  <si>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</si>
  <si>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</si>
  <si>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</si>
  <si>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</si>
  <si>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</si>
  <si>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</si>
  <si>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</si>
  <si>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</si>
  <si>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</si>
  <si>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</si>
  <si>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</si>
  <si>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</si>
  <si>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</si>
  <si>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</si>
  <si>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</si>
  <si>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</si>
  <si>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</si>
  <si>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</si>
  <si>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</si>
  <si>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</si>
  <si>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</si>
  <si>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</si>
  <si>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</si>
  <si>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</si>
  <si>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</si>
  <si>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</si>
  <si>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</si>
  <si>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</si>
  <si>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</si>
  <si>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</si>
  <si>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</si>
  <si>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</si>
  <si>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</si>
  <si>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</si>
  <si>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</si>
  <si>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</si>
  <si>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</si>
  <si>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</si>
  <si>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</si>
  <si>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</si>
  <si>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</si>
  <si>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</si>
  <si>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</si>
  <si>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</si>
  <si>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</si>
  <si>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</si>
  <si>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</si>
  <si>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</si>
  <si>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</si>
  <si>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</si>
  <si>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</si>
  <si>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</si>
  <si>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</si>
  <si>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</si>
  <si>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</si>
  <si>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</si>
  <si>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</si>
  <si>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</si>
  <si>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</si>
  <si>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</si>
  <si>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</si>
  <si>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</si>
  <si>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</si>
  <si>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</si>
  <si>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</si>
  <si>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</si>
  <si>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</si>
  <si>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</si>
  <si>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</si>
  <si>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</si>
  <si>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</si>
  <si>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</si>
  <si>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</si>
  <si>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</si>
  <si>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</si>
  <si>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</si>
  <si>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</si>
  <si>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</si>
  <si>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</si>
  <si>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</si>
  <si>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</si>
  <si>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</si>
  <si>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</si>
  <si>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</si>
  <si>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</si>
  <si>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</si>
  <si>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</si>
  <si>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</si>
  <si>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</si>
  <si>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</si>
  <si>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</si>
  <si>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</si>
  <si>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</si>
  <si>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</si>
  <si>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</si>
  <si>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</si>
  <si>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</si>
  <si>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</si>
  <si>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</si>
  <si>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</si>
  <si>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</si>
  <si>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</si>
  <si>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</si>
  <si>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</si>
  <si>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</si>
  <si>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</si>
  <si>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</si>
  <si>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</si>
  <si>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</si>
  <si>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</si>
  <si>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</si>
  <si>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</si>
  <si>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</si>
  <si>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</si>
  <si>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</si>
  <si>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</si>
  <si>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</si>
  <si>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</si>
  <si>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</si>
  <si>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</si>
  <si>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</si>
  <si>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</si>
  <si>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</si>
  <si>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</si>
  <si>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</si>
  <si>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</si>
  <si>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</si>
  <si>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</si>
  <si>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</si>
  <si>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</si>
  <si>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</si>
  <si>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</si>
  <si>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</si>
  <si>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</si>
  <si>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</si>
  <si>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</si>
  <si>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</si>
  <si>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</si>
  <si>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</si>
  <si>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</si>
  <si>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</si>
  <si>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</si>
  <si>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</si>
  <si>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</si>
  <si>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</si>
  <si>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</si>
  <si>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</si>
  <si>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</si>
  <si>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</si>
  <si>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</si>
  <si>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</si>
  <si>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</si>
  <si>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</si>
  <si>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</si>
  <si>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</si>
  <si>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</si>
  <si>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</si>
  <si>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</si>
  <si>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</si>
  <si>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</si>
  <si>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</si>
  <si>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</si>
  <si>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</si>
  <si>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</si>
  <si>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</si>
  <si>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</si>
  <si>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</si>
  <si>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</si>
  <si>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</si>
  <si>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</si>
  <si>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</si>
  <si>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</si>
  <si>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</si>
  <si>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</si>
  <si>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</si>
  <si>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</si>
  <si>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</si>
  <si>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</si>
  <si>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</si>
  <si>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</si>
  <si>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</si>
  <si>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</si>
  <si>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</si>
  <si>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</si>
  <si>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</si>
  <si>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</si>
  <si>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</si>
  <si>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</si>
  <si>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</si>
  <si>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</si>
  <si>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</si>
  <si>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</si>
  <si>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</si>
  <si>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</si>
  <si>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</si>
  <si>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</si>
  <si>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</si>
  <si>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</si>
  <si>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</si>
  <si>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</si>
  <si>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</si>
  <si>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</si>
  <si>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</si>
  <si>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</si>
  <si>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</si>
  <si>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</si>
  <si>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</si>
  <si>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</si>
  <si>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</si>
  <si>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</si>
  <si>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</si>
  <si>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</si>
  <si>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</si>
  <si>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</si>
  <si>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</si>
  <si>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</si>
  <si>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</si>
  <si>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</si>
  <si>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</si>
  <si>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</si>
  <si>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</si>
  <si>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</si>
  <si>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</si>
  <si>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</si>
  <si>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</si>
  <si>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</si>
  <si>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</si>
  <si>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</si>
  <si>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</si>
  <si>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</si>
  <si>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</si>
  <si>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</si>
  <si>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</si>
  <si>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</si>
  <si>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</si>
  <si>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</si>
  <si>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</si>
  <si>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</si>
  <si>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</si>
  <si>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</si>
  <si>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</si>
  <si>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</si>
  <si>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</si>
  <si>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</si>
  <si>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</si>
  <si>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</si>
  <si>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</si>
  <si>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</si>
  <si>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</si>
  <si>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</si>
  <si>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</si>
  <si>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</si>
  <si>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</si>
  <si>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</si>
  <si>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</si>
  <si>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</si>
  <si>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</si>
  <si>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</si>
  <si>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</si>
  <si>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</si>
  <si>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</si>
  <si>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</si>
  <si>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</si>
  <si>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</si>
  <si>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</si>
  <si>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</si>
  <si>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</si>
  <si>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</si>
  <si>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</si>
  <si>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</si>
  <si>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</si>
  <si>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</si>
  <si>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</si>
  <si>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</si>
  <si>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</si>
  <si>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</si>
  <si>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</si>
  <si>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</si>
  <si>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</si>
  <si>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</si>
  <si>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</si>
  <si>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</si>
  <si>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</si>
  <si>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</si>
  <si>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</si>
  <si>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</si>
  <si>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</si>
  <si>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</si>
  <si>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</si>
  <si>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</si>
  <si>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</si>
  <si>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</si>
  <si>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</si>
  <si>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</si>
  <si>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</si>
  <si>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</si>
  <si>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</si>
  <si>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</si>
  <si>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</si>
  <si>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</si>
  <si>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</si>
  <si>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</si>
  <si>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</si>
  <si>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</si>
  <si>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</si>
  <si>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</si>
  <si>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</si>
  <si>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</si>
  <si>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</si>
  <si>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</si>
  <si>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</si>
  <si>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</si>
  <si>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</si>
  <si>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</si>
  <si>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</si>
  <si>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</si>
  <si>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</si>
  <si>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</si>
  <si>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</si>
  <si>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</si>
  <si>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</si>
  <si>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</si>
  <si>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</si>
  <si>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</si>
  <si>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</si>
  <si>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</si>
  <si>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</si>
  <si>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</si>
  <si>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</si>
  <si>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</si>
  <si>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</si>
  <si>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</si>
  <si>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</si>
  <si>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</si>
  <si>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</si>
  <si>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</si>
  <si>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</si>
  <si>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</si>
  <si>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</si>
  <si>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</si>
  <si>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</si>
  <si>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</si>
  <si>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</si>
  <si>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</si>
  <si>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</si>
  <si>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</si>
  <si>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</si>
  <si>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</si>
  <si>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</si>
  <si>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</si>
  <si>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</si>
  <si>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</si>
  <si>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</si>
  <si>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</si>
  <si>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</si>
  <si>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</si>
  <si>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</si>
  <si>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</si>
  <si>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</si>
  <si>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</si>
  <si>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</si>
  <si>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</si>
  <si>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</si>
  <si>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</si>
  <si>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</si>
  <si>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</si>
  <si>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</si>
  <si>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</si>
  <si>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</si>
  <si>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</si>
  <si>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</si>
  <si>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</si>
  <si>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</si>
  <si>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</si>
  <si>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</si>
  <si>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</si>
  <si>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</si>
  <si>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</si>
  <si>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</si>
  <si>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</si>
  <si>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</si>
  <si>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</si>
  <si>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</si>
  <si>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</si>
  <si>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</si>
  <si>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</si>
  <si>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</si>
  <si>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</si>
  <si>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</si>
  <si>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</si>
  <si>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</si>
  <si>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</si>
  <si>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</si>
  <si>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</si>
  <si>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</si>
  <si>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</si>
  <si>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</si>
  <si>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</si>
  <si>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</si>
  <si>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</si>
  <si>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</si>
  <si>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</si>
  <si>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</si>
  <si>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</si>
  <si>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</si>
  <si>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</si>
  <si>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</si>
  <si>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</si>
  <si>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</si>
  <si>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</si>
  <si>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</si>
  <si>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</si>
  <si>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</si>
  <si>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</si>
  <si>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</si>
  <si>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</si>
  <si>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</si>
  <si>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</si>
  <si>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</si>
  <si>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</si>
  <si>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</si>
  <si>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</si>
  <si>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</si>
  <si>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</si>
  <si>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</si>
  <si>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</si>
  <si>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</si>
  <si>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</si>
  <si>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</si>
  <si>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</si>
  <si>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</si>
  <si>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</si>
  <si>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</si>
  <si>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</si>
  <si>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</si>
  <si>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</si>
  <si>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</si>
  <si>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</si>
  <si>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</si>
  <si>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</si>
  <si>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</si>
  <si>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</si>
  <si>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</si>
  <si>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</si>
  <si>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</si>
  <si>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</si>
  <si>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</si>
  <si>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</si>
  <si>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</si>
  <si>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</si>
  <si>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</si>
  <si>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</si>
  <si>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</si>
  <si>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</si>
  <si>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</si>
  <si>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</si>
  <si>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</si>
  <si>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</si>
  <si>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</si>
  <si>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</si>
  <si>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</si>
  <si>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</si>
  <si>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</si>
  <si>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</si>
  <si>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</si>
  <si>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</si>
  <si>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</si>
  <si>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</si>
  <si>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</si>
  <si>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</si>
  <si>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</si>
  <si>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</si>
  <si>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</si>
  <si>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</si>
  <si>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</si>
  <si>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</si>
  <si>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</si>
  <si>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</si>
  <si>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</si>
  <si>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</si>
  <si>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</si>
  <si>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</si>
  <si>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</si>
  <si>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</si>
  <si>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</si>
  <si>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</si>
  <si>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</si>
  <si>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</si>
  <si>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</si>
  <si>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</si>
  <si>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</si>
  <si>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</si>
  <si>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</si>
  <si>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</si>
  <si>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</si>
  <si>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</si>
  <si>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</si>
  <si>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</si>
  <si>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</si>
  <si>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</si>
  <si>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</si>
  <si>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</si>
  <si>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</si>
  <si>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</si>
  <si>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</si>
  <si>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</si>
  <si>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</si>
  <si>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</si>
  <si>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</si>
  <si>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</si>
  <si>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</si>
  <si>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</si>
  <si>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</si>
  <si>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</si>
  <si>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</si>
  <si>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</si>
  <si>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</si>
  <si>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</si>
  <si>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</si>
  <si>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</si>
  <si>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</si>
  <si>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</si>
  <si>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</si>
  <si>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</si>
  <si>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</si>
  <si>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</si>
  <si>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</si>
  <si>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</si>
  <si>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</si>
  <si>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</si>
  <si>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</si>
  <si>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</si>
  <si>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</si>
  <si>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</si>
  <si>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</si>
  <si>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</si>
  <si>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</si>
  <si>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</si>
  <si>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</si>
  <si>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</si>
  <si>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</si>
  <si>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</si>
  <si>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</si>
  <si>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</si>
  <si>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</si>
  <si>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</si>
  <si>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</si>
  <si>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</si>
  <si>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</si>
  <si>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</si>
  <si>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</si>
  <si>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</si>
  <si>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</si>
  <si>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</si>
  <si>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</si>
  <si>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</si>
  <si>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</si>
  <si>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</si>
  <si>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</si>
  <si>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</si>
  <si>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</si>
  <si>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</si>
  <si>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</si>
  <si>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</si>
  <si>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</si>
  <si>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</si>
  <si>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</si>
  <si>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</si>
  <si>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</si>
  <si>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</si>
  <si>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</si>
  <si>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</si>
  <si>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</si>
  <si>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</si>
  <si>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</si>
  <si>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</si>
  <si>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</si>
  <si>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</si>
  <si>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</si>
  <si>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</si>
  <si>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</si>
  <si>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</si>
  <si>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</si>
  <si>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</si>
  <si>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</si>
  <si>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</si>
  <si>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</si>
  <si>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</si>
  <si>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</si>
  <si>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</si>
  <si>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</si>
  <si>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</si>
  <si>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</si>
  <si>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</si>
  <si>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</si>
  <si>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</si>
  <si>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</si>
  <si>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</si>
  <si>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</si>
  <si>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</si>
  <si>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</si>
  <si>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</si>
  <si>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</si>
  <si>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</si>
  <si>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</si>
  <si>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</si>
  <si>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</si>
  <si>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</si>
  <si>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</si>
  <si>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</si>
  <si>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</si>
  <si>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</si>
  <si>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</si>
  <si>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</si>
  <si>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</si>
  <si>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</si>
  <si>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</si>
  <si>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</si>
  <si>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</si>
  <si>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</si>
  <si>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</si>
  <si>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</si>
  <si>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</si>
  <si>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</si>
  <si>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</si>
  <si>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</si>
  <si>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</si>
  <si>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</si>
  <si>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</si>
  <si>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</si>
  <si>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</si>
  <si>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</si>
  <si>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</si>
  <si>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</si>
  <si>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</si>
  <si>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</si>
  <si>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</si>
  <si>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</si>
  <si>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</si>
  <si>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</si>
  <si>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</si>
  <si>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</si>
  <si>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</si>
  <si>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</si>
  <si>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</si>
  <si>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</si>
  <si>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</si>
  <si>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</si>
  <si>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</si>
  <si>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</si>
  <si>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</si>
  <si>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</si>
  <si>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</si>
  <si>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</si>
  <si>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</si>
  <si>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</si>
  <si>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</si>
  <si>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</si>
  <si>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</si>
  <si>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</si>
  <si>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</si>
  <si>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</si>
  <si>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</si>
  <si>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</si>
  <si>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</si>
  <si>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</si>
  <si>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</si>
  <si>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</si>
  <si>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</si>
  <si>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</si>
  <si>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</si>
  <si>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</si>
  <si>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</si>
  <si>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</si>
  <si>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</si>
  <si>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</si>
  <si>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</si>
  <si>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</si>
  <si>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</si>
  <si>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</si>
  <si>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</si>
  <si>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</si>
  <si>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</si>
  <si>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</si>
  <si>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</si>
  <si>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</si>
  <si>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</si>
  <si>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</si>
  <si>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</si>
  <si>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</si>
  <si>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</si>
  <si>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</si>
  <si>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</si>
  <si>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</si>
  <si>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</si>
  <si>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</si>
  <si>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</si>
  <si>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</si>
  <si>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</si>
  <si>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</si>
  <si>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</si>
  <si>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</si>
  <si>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</si>
  <si>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</si>
  <si>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</si>
  <si>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</si>
  <si>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</si>
  <si>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</si>
  <si>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</si>
  <si>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</si>
  <si>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</si>
  <si>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</si>
  <si>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</si>
  <si>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</si>
  <si>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</si>
  <si>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</si>
  <si>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</si>
  <si>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</si>
  <si>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</si>
  <si>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</si>
  <si>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</si>
  <si>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</si>
  <si>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</si>
  <si>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</si>
  <si>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</si>
  <si>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</si>
  <si>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</si>
  <si>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</si>
  <si>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</si>
  <si>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</si>
  <si>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</si>
  <si>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</si>
  <si>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</si>
  <si>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</si>
  <si>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</si>
  <si>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</si>
  <si>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</si>
  <si>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</si>
  <si>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</si>
  <si>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</si>
  <si>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</si>
  <si>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</si>
  <si>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</si>
  <si>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</si>
  <si>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</si>
  <si>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</si>
  <si>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</si>
  <si>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</si>
  <si>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</si>
  <si>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</si>
  <si>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</si>
  <si>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</si>
  <si>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</si>
  <si>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</si>
  <si>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</si>
  <si>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</si>
  <si>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</si>
  <si>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</si>
  <si>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</si>
  <si>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</si>
  <si>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</si>
  <si>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</si>
  <si>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</si>
  <si>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</si>
  <si>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</si>
  <si>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</si>
  <si>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</si>
  <si>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</si>
  <si>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</si>
  <si>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</si>
  <si>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</si>
  <si>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</si>
  <si>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</si>
  <si>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</si>
  <si>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</si>
  <si>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</si>
  <si>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</si>
  <si>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</si>
  <si>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</si>
  <si>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</si>
  <si>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</si>
  <si>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</si>
  <si>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</si>
  <si>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</si>
  <si>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</si>
  <si>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</si>
  <si>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</si>
  <si>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</si>
  <si>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</si>
  <si>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</si>
  <si>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</si>
  <si>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</si>
  <si>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</si>
  <si>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</si>
  <si>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</si>
  <si>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</si>
  <si>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</si>
  <si>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</si>
  <si>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</si>
  <si>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</si>
  <si>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</si>
  <si>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</si>
  <si>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</si>
  <si>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</si>
  <si>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</si>
  <si>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</si>
  <si>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</si>
  <si>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</si>
  <si>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</si>
  <si>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</si>
  <si>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</si>
  <si>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</si>
  <si>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</si>
  <si>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</si>
  <si>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</si>
  <si>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</si>
  <si>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</si>
  <si>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</si>
  <si>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</si>
  <si>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</si>
  <si>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</si>
  <si>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</si>
  <si>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</si>
  <si>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</si>
  <si>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</si>
  <si>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</si>
  <si>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</si>
  <si>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</si>
  <si>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</si>
  <si>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</si>
  <si>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</si>
  <si>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</si>
  <si>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</si>
  <si>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</si>
  <si>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</si>
  <si>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</si>
  <si>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</si>
  <si>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</si>
  <si>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</si>
  <si>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</si>
  <si>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</si>
  <si>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</si>
  <si>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</si>
  <si>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</si>
  <si>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</si>
  <si>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</si>
  <si>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</si>
  <si>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</si>
  <si>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</si>
  <si>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</si>
  <si>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</si>
  <si>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</si>
  <si>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</si>
  <si>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</si>
  <si>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</si>
  <si>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</si>
  <si>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</si>
  <si>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</si>
  <si>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</si>
  <si>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</si>
  <si>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</si>
  <si>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</si>
  <si>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</si>
  <si>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</si>
  <si>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</si>
  <si>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</si>
  <si>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</si>
  <si>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</si>
  <si>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</si>
  <si>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</si>
  <si>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</si>
  <si>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</si>
  <si>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</si>
  <si>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</si>
  <si>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</si>
  <si>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</si>
  <si>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</si>
  <si>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</si>
  <si>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</si>
  <si>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</si>
  <si>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</si>
  <si>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</si>
  <si>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</si>
  <si>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</si>
  <si>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</si>
  <si>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</si>
  <si>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</si>
  <si>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</si>
  <si>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</si>
  <si>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</si>
  <si>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</si>
  <si>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</si>
  <si>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</si>
  <si>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</si>
  <si>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</si>
  <si>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</si>
  <si>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</si>
  <si>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</si>
  <si>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</si>
  <si>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</si>
  <si>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</si>
  <si>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</si>
  <si>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</si>
  <si>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</si>
  <si>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</si>
  <si>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</si>
  <si>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</si>
  <si>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</si>
  <si>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</si>
  <si>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</si>
  <si>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</si>
  <si>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</si>
  <si>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</si>
  <si>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</si>
  <si>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</si>
  <si>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</si>
  <si>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</si>
  <si>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</si>
  <si>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</si>
  <si>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</si>
  <si>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</si>
  <si>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</si>
  <si>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</si>
  <si>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</si>
  <si>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</si>
  <si>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</si>
  <si>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</si>
  <si>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</si>
  <si>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</si>
  <si>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</si>
  <si>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</si>
  <si>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</si>
  <si>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</si>
  <si>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</si>
  <si>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</si>
  <si>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</si>
  <si>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</si>
  <si>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</si>
  <si>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</si>
  <si>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</si>
  <si>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</si>
  <si>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</si>
  <si>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</si>
  <si>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</si>
  <si>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</si>
  <si>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</si>
  <si>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</si>
  <si>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</si>
  <si>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</si>
  <si>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</si>
  <si>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</si>
  <si>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</si>
  <si>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</si>
  <si>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</si>
  <si>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</si>
  <si>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</si>
  <si>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</si>
  <si>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</si>
  <si>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</si>
  <si>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</si>
  <si>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</si>
  <si>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</si>
  <si>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</si>
  <si>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</si>
  <si>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</si>
  <si>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</si>
  <si>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</si>
  <si>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</si>
  <si>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</si>
  <si>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</si>
  <si>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</si>
  <si>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</si>
  <si>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</si>
  <si>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</si>
  <si>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</si>
  <si>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</si>
  <si>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</si>
  <si>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</si>
  <si>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</si>
  <si>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</si>
  <si>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</si>
  <si>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</si>
  <si>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</si>
  <si>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</si>
  <si>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</si>
  <si>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</si>
  <si>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</si>
  <si>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</si>
  <si>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</si>
  <si>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</si>
  <si>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</si>
  <si>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</si>
  <si>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</si>
  <si>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</si>
  <si>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</si>
  <si>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</si>
  <si>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</si>
  <si>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</si>
  <si>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</si>
  <si>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</si>
  <si>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</si>
  <si>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</si>
  <si>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</si>
  <si>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</si>
  <si>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</si>
  <si>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</si>
  <si>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</si>
  <si>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</si>
  <si>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</si>
  <si>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</si>
  <si>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</si>
  <si>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</si>
  <si>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</si>
  <si>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</si>
  <si>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</si>
  <si>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</si>
  <si>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</si>
  <si>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</si>
  <si>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</si>
  <si>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</si>
  <si>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</si>
  <si>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</si>
  <si>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</si>
  <si>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</si>
  <si>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</si>
  <si>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</si>
  <si>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</si>
  <si>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</si>
  <si>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</si>
  <si>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</si>
  <si>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</si>
  <si>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</si>
  <si>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</si>
  <si>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</si>
  <si>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</si>
  <si>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</si>
  <si>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</si>
  <si>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</si>
  <si>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</si>
  <si>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</si>
  <si>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</si>
  <si>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</si>
  <si>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</si>
  <si>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</si>
  <si>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</si>
  <si>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</si>
  <si>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</si>
  <si>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</si>
  <si>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</si>
  <si>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</si>
  <si>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</si>
  <si>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</si>
  <si>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</si>
  <si>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</si>
  <si>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</si>
  <si>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</si>
  <si>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</si>
  <si>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</si>
  <si>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</si>
  <si>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</si>
  <si>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</si>
  <si>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</si>
  <si>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</si>
  <si>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</si>
  <si>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</si>
  <si>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</si>
  <si>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</si>
  <si>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</si>
  <si>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</si>
  <si>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</si>
  <si>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</si>
  <si>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</si>
  <si>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</si>
  <si>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</si>
  <si>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</si>
  <si>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</si>
  <si>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</si>
  <si>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</si>
  <si>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</si>
  <si>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</si>
  <si>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</si>
  <si>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</si>
  <si>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</si>
  <si>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</si>
  <si>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</si>
  <si>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</si>
  <si>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</si>
  <si>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</si>
  <si>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</si>
  <si>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</si>
  <si>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</si>
  <si>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</si>
  <si>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</si>
  <si>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</si>
  <si>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</si>
  <si>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</si>
  <si>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</si>
  <si>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</si>
  <si>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</si>
  <si>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</si>
  <si>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</si>
  <si>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</si>
  <si>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</si>
  <si>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</si>
  <si>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</si>
  <si>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</si>
  <si>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</si>
  <si>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</si>
  <si>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</si>
  <si>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</si>
  <si>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</si>
  <si>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</si>
  <si>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</si>
  <si>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</si>
  <si>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</si>
  <si>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</si>
  <si>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</si>
  <si>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</si>
  <si>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</si>
  <si>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</si>
  <si>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</si>
  <si>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</si>
  <si>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</si>
  <si>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</si>
  <si>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</si>
  <si>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</si>
  <si>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</si>
  <si>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</si>
  <si>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</si>
  <si>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</si>
  <si>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</si>
  <si>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</si>
  <si>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</si>
  <si>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</si>
  <si>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</si>
  <si>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</si>
  <si>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</si>
  <si>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</si>
  <si>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</si>
  <si>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</si>
  <si>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</si>
  <si>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</si>
  <si>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</si>
  <si>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</si>
  <si>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</si>
  <si>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</si>
  <si>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</si>
  <si>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</si>
  <si>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</si>
  <si>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</si>
  <si>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</si>
  <si>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</si>
  <si>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</si>
  <si>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</si>
  <si>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</si>
  <si>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</si>
  <si>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</si>
  <si>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</si>
  <si>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</si>
  <si>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</si>
  <si>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</si>
  <si>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</si>
  <si>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</si>
  <si>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</si>
  <si>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</si>
  <si>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</si>
  <si>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</si>
  <si>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</si>
  <si>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</si>
  <si>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</si>
  <si>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</si>
  <si>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</si>
  <si>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</si>
  <si>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</si>
  <si>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</si>
  <si>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</si>
  <si>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</si>
  <si>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</si>
  <si>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</si>
  <si>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</si>
  <si>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</si>
  <si>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</si>
  <si>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</si>
  <si>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</si>
  <si>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</si>
  <si>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</si>
  <si>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</si>
  <si>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</si>
  <si>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</si>
  <si>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</si>
  <si>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</si>
  <si>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</si>
  <si>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</si>
  <si>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</si>
  <si>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</si>
  <si>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</si>
  <si>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</si>
  <si>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</si>
  <si>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</si>
  <si>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</si>
  <si>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</si>
  <si>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</si>
  <si>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</si>
  <si>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</si>
  <si>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</si>
  <si>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</si>
  <si>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</si>
  <si>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</si>
  <si>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</si>
  <si>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</si>
  <si>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</si>
  <si>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</si>
  <si>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</si>
  <si>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</si>
  <si>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</si>
  <si>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</si>
  <si>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</si>
  <si>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</si>
  <si>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</si>
  <si>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</si>
  <si>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</si>
  <si>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</si>
  <si>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</si>
  <si>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</si>
  <si>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</si>
  <si>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</si>
  <si>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</si>
  <si>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</si>
  <si>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</si>
  <si>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</si>
  <si>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</si>
  <si>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</si>
  <si>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</si>
  <si>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</si>
  <si>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</si>
  <si>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</si>
  <si>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</si>
  <si>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</si>
  <si>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</si>
  <si>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</si>
  <si>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</si>
  <si>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</si>
  <si>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</si>
  <si>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</si>
  <si>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</si>
  <si>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</si>
  <si>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</si>
  <si>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</si>
  <si>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</si>
  <si>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</si>
  <si>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</si>
  <si>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</si>
  <si>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</si>
  <si>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</si>
  <si>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</si>
  <si>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</si>
  <si>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</si>
  <si>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</si>
  <si>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</si>
  <si>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</si>
  <si>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</si>
  <si>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</si>
  <si>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</si>
  <si>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</si>
  <si>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</si>
  <si>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</si>
  <si>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</si>
  <si>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</si>
  <si>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</si>
  <si>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</si>
  <si>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</si>
  <si>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</si>
  <si>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</si>
  <si>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</si>
  <si>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</si>
  <si>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</si>
  <si>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</si>
  <si>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</si>
  <si>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</si>
  <si>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</si>
  <si>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</si>
  <si>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</si>
  <si>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</si>
  <si>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</si>
  <si>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</si>
  <si>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</si>
  <si>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</si>
  <si>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</si>
  <si>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</si>
  <si>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</si>
  <si>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</si>
  <si>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</si>
  <si>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</si>
  <si>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</si>
  <si>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</si>
  <si>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</si>
  <si>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</si>
  <si>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</si>
  <si>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</si>
  <si>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</si>
  <si>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</si>
  <si>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</si>
  <si>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</si>
  <si>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</si>
  <si>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</si>
  <si>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</si>
  <si>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</si>
  <si>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</si>
  <si>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</si>
  <si>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</si>
  <si>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</si>
  <si>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</si>
  <si>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</si>
  <si>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</si>
  <si>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</si>
  <si>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</si>
  <si>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</si>
  <si>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</si>
  <si>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</si>
  <si>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</si>
  <si>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</si>
  <si>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</si>
  <si>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</si>
  <si>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</si>
  <si>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</si>
  <si>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</si>
  <si>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</si>
  <si>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</si>
  <si>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</si>
  <si>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</si>
  <si>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</si>
  <si>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</si>
  <si>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</si>
  <si>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</si>
  <si>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</si>
  <si>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</si>
  <si>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</si>
  <si>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</si>
  <si>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</si>
  <si>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</si>
  <si>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</si>
  <si>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</si>
  <si>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</si>
  <si>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</si>
  <si>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</si>
  <si>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</si>
  <si>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</si>
  <si>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</si>
  <si>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</si>
  <si>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</si>
  <si>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</si>
  <si>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</si>
  <si>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</si>
  <si>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</si>
  <si>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</si>
  <si>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</si>
  <si>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</si>
  <si>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</si>
  <si>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</si>
  <si>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</si>
  <si>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</si>
  <si>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</si>
  <si>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</si>
  <si>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</si>
  <si>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</si>
  <si>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</si>
  <si>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</si>
  <si>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</si>
  <si>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</si>
  <si>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</si>
  <si>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</si>
  <si>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</si>
  <si>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</si>
  <si>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</si>
  <si>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</si>
  <si>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</si>
  <si>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</si>
  <si>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</si>
  <si>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</si>
  <si>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</si>
  <si>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</si>
  <si>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</si>
  <si>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</si>
  <si>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</si>
  <si>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</si>
  <si>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</si>
  <si>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</si>
  <si>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</si>
  <si>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</si>
  <si>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</si>
  <si>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</si>
  <si>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</si>
  <si>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</si>
  <si>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</si>
  <si>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</si>
  <si>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</si>
  <si>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</si>
  <si>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</si>
  <si>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</si>
  <si>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</si>
  <si>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</si>
  <si>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</si>
  <si>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</si>
  <si>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</si>
  <si>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</si>
  <si>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</si>
  <si>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</si>
  <si>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</si>
  <si>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</si>
  <si>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</si>
  <si>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</si>
  <si>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</si>
  <si>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</si>
  <si>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</si>
  <si>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</si>
  <si>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</si>
  <si>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</si>
  <si>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</si>
  <si>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</si>
  <si>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</si>
  <si>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</si>
  <si>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</si>
  <si>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</si>
  <si>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</si>
  <si>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</si>
  <si>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</si>
  <si>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</si>
  <si>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</si>
  <si>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</si>
  <si>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</si>
  <si>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</si>
  <si>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</si>
  <si>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</si>
  <si>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</si>
  <si>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</si>
  <si>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</si>
  <si>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</si>
  <si>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</si>
  <si>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</si>
  <si>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</si>
  <si>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</si>
  <si>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</si>
  <si>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</si>
  <si>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</si>
  <si>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</si>
  <si>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</si>
  <si>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</si>
  <si>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</si>
  <si>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</si>
  <si>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</si>
  <si>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</si>
  <si>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</si>
  <si>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</si>
  <si>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</si>
  <si>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</si>
  <si>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</si>
  <si>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</si>
  <si>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</si>
  <si>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</si>
  <si>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</si>
  <si>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</si>
  <si>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</si>
  <si>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</si>
  <si>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</si>
  <si>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</si>
  <si>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</si>
  <si>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</si>
  <si>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</si>
  <si>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</si>
  <si>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</si>
  <si>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</si>
  <si>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</si>
  <si>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</si>
  <si>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</si>
  <si>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</si>
  <si>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</si>
  <si>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</si>
  <si>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</si>
  <si>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</si>
  <si>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</si>
  <si>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</si>
  <si>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</si>
  <si>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</si>
  <si>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</si>
  <si>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</si>
  <si>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</si>
  <si>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</si>
  <si>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</si>
  <si>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</si>
  <si>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</si>
  <si>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</si>
  <si>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</si>
  <si>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</si>
  <si>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</si>
  <si>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</si>
  <si>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</si>
  <si>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</si>
  <si>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</si>
  <si>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</si>
  <si>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</si>
  <si>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</si>
  <si>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</si>
  <si>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</si>
  <si>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</si>
  <si>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</si>
  <si>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</si>
  <si>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</si>
  <si>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</si>
  <si>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</si>
  <si>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</si>
  <si>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</si>
  <si>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</si>
  <si>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</si>
  <si>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</si>
  <si>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</si>
  <si>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</si>
  <si>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</si>
  <si>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</si>
  <si>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</si>
  <si>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</si>
  <si>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</si>
  <si>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</si>
  <si>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</si>
  <si>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</si>
  <si>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</si>
  <si>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</si>
  <si>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</si>
  <si>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</si>
  <si>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</si>
  <si>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</si>
  <si>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</si>
  <si>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</si>
  <si>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</si>
  <si>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</si>
  <si>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</si>
  <si>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</si>
  <si>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</si>
  <si>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</si>
  <si>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</si>
  <si>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</si>
  <si>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</si>
  <si>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</si>
  <si>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</si>
  <si>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</si>
  <si>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</si>
  <si>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</si>
  <si>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</si>
  <si>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</si>
  <si>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</si>
  <si>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</si>
  <si>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</si>
  <si>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</si>
  <si>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</si>
  <si>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</si>
  <si>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</si>
  <si>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</si>
  <si>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</si>
  <si>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</si>
  <si>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</si>
  <si>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</si>
  <si>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</si>
  <si>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</si>
  <si>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</si>
  <si>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</si>
  <si>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</si>
  <si>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</si>
  <si>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</si>
  <si>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</si>
  <si>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</si>
  <si>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</si>
  <si>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</si>
  <si>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</si>
  <si>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</si>
  <si>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</si>
  <si>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</si>
  <si>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</si>
  <si>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</si>
  <si>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</si>
  <si>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</si>
  <si>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</si>
  <si>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</si>
  <si>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</si>
  <si>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</si>
  <si>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</si>
  <si>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</si>
  <si>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</si>
  <si>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</si>
  <si>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</si>
  <si>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</si>
  <si>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</si>
  <si>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</si>
  <si>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</si>
  <si>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</si>
  <si>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</si>
  <si>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</si>
  <si>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</si>
  <si>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</si>
  <si>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</si>
  <si>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</si>
  <si>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</si>
  <si>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</si>
  <si>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</si>
  <si>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</si>
  <si>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</si>
  <si>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</si>
  <si>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</si>
  <si>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</si>
  <si>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</si>
  <si>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</si>
  <si>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</si>
  <si>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</si>
  <si>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</si>
  <si>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</si>
  <si>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</si>
  <si>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</si>
  <si>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</si>
  <si>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</si>
  <si>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</si>
  <si>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</si>
  <si>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</si>
  <si>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</si>
  <si>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</si>
  <si>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</si>
  <si>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</si>
  <si>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</si>
  <si>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</si>
  <si>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</si>
  <si>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</si>
  <si>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</si>
  <si>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</si>
  <si>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</si>
  <si>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</si>
  <si>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</si>
  <si>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</si>
  <si>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</si>
  <si>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</si>
  <si>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</si>
  <si>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</si>
  <si>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</si>
  <si>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</si>
  <si>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</si>
  <si>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</si>
  <si>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</si>
  <si>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</si>
  <si>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</si>
  <si>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</si>
  <si>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</si>
  <si>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</si>
  <si>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</si>
  <si>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</si>
  <si>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</si>
  <si>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</si>
  <si>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</si>
  <si>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</si>
  <si>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</si>
  <si>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</si>
  <si>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</si>
  <si>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</si>
  <si>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</si>
  <si>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</si>
  <si>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</si>
  <si>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</si>
  <si>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</si>
  <si>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</si>
  <si>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</si>
  <si>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</si>
  <si>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</si>
  <si>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</si>
  <si>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</si>
  <si>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</si>
  <si>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</si>
  <si>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</si>
  <si>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</si>
  <si>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</si>
  <si>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</si>
  <si>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</si>
  <si>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</si>
  <si>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</si>
  <si>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</si>
  <si>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</si>
  <si>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</si>
  <si>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</si>
  <si>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</si>
  <si>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</si>
  <si>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</si>
  <si>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</si>
  <si>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</si>
  <si>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</si>
  <si>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</si>
  <si>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</si>
  <si>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</si>
  <si>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</si>
  <si>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</si>
  <si>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</si>
  <si>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</si>
  <si>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</si>
  <si>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</si>
  <si>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</si>
  <si>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</si>
  <si>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</si>
  <si>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</si>
  <si>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</si>
  <si>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</si>
  <si>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</si>
  <si>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</si>
  <si>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</si>
  <si>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</si>
  <si>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</si>
  <si>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</si>
  <si>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</si>
  <si>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</si>
  <si>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</si>
  <si>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</si>
  <si>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</si>
  <si>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</si>
  <si>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</si>
  <si>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</si>
  <si>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</si>
  <si>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</si>
  <si>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</si>
  <si>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</si>
  <si>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</si>
  <si>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</si>
  <si>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</si>
  <si>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</si>
  <si>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</si>
  <si>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</si>
  <si>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</si>
  <si>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</si>
  <si>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</si>
  <si>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</si>
  <si>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</si>
  <si>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</si>
  <si>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</si>
  <si>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</si>
  <si>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</si>
  <si>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</si>
  <si>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</si>
  <si>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</si>
  <si>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</si>
  <si>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</si>
  <si>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</si>
  <si>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</si>
  <si>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</si>
  <si>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</si>
  <si>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</si>
  <si>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</si>
  <si>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</si>
  <si>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</si>
  <si>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</si>
  <si>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</si>
  <si>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</si>
  <si>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</si>
  <si>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</si>
  <si>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</si>
  <si>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</si>
  <si>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</si>
  <si>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</si>
  <si>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</si>
  <si>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</si>
  <si>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</si>
  <si>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</si>
  <si>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</si>
  <si>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</si>
  <si>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</si>
  <si>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</si>
  <si>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</si>
  <si>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</si>
  <si>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</si>
  <si>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</si>
  <si>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</si>
  <si>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</si>
  <si>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</si>
  <si>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</si>
  <si>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</si>
  <si>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</si>
  <si>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</si>
  <si>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</si>
  <si>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</si>
  <si>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</si>
  <si>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</si>
  <si>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</si>
  <si>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</si>
  <si>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</si>
  <si>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</si>
  <si>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</si>
  <si>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</si>
  <si>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</si>
  <si>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</si>
  <si>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</si>
  <si>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</si>
  <si>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</si>
  <si>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</si>
  <si>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</si>
  <si>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</si>
  <si>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</si>
  <si>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</si>
  <si>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</si>
  <si>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</si>
  <si>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</si>
  <si>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</si>
  <si>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</si>
  <si>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</si>
  <si>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</si>
  <si>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</si>
  <si>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</si>
  <si>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</si>
  <si>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</si>
  <si>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</si>
  <si>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</si>
  <si>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</si>
  <si>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</si>
  <si>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</si>
  <si>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</si>
  <si>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</si>
  <si>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</si>
  <si>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</si>
  <si>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</si>
  <si>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</si>
  <si>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</si>
  <si>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</si>
  <si>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</si>
  <si>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</si>
  <si>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</si>
  <si>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</si>
  <si>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</si>
  <si>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</si>
  <si>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</si>
  <si>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</si>
  <si>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</si>
  <si>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</si>
  <si>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</si>
  <si>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</si>
  <si>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</si>
  <si>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</si>
  <si>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</si>
  <si>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</si>
  <si>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</si>
  <si>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</si>
  <si>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</si>
  <si>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</si>
  <si>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</si>
  <si>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</si>
  <si>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</si>
  <si>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</si>
  <si>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</si>
  <si>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</si>
  <si>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</si>
  <si>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</si>
  <si>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</si>
  <si>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</si>
  <si>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</si>
  <si>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</si>
  <si>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</si>
  <si>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</si>
  <si>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</si>
  <si>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</si>
  <si>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</si>
  <si>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</si>
  <si>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</si>
  <si>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</si>
  <si>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</si>
  <si>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</si>
  <si>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</si>
  <si>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</si>
  <si>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</si>
  <si>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</si>
  <si>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</si>
  <si>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</si>
  <si>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</si>
  <si>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</si>
  <si>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</si>
  <si>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</si>
  <si>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</si>
  <si>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</si>
  <si>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</si>
  <si>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</si>
  <si>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</si>
  <si>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</si>
  <si>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</si>
  <si>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</si>
  <si>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</si>
  <si>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</si>
  <si>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</si>
  <si>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</si>
  <si>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</si>
  <si>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</si>
  <si>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</si>
  <si>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</si>
  <si>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</si>
  <si>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</si>
  <si>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</si>
  <si>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</si>
  <si>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</si>
  <si>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</si>
  <si>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</si>
  <si>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</si>
  <si>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</si>
  <si>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</si>
  <si>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</si>
  <si>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</si>
  <si>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</si>
  <si>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</si>
  <si>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</si>
  <si>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</si>
  <si>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</si>
  <si>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</si>
  <si>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</si>
  <si>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</si>
  <si>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</si>
  <si>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</si>
  <si>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</si>
  <si>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</si>
  <si>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</si>
  <si>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</si>
  <si>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</si>
  <si>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</si>
  <si>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</si>
  <si>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</si>
  <si>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</si>
  <si>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</si>
  <si>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</si>
  <si>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</si>
  <si>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</si>
  <si>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</si>
  <si>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</si>
  <si>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</si>
  <si>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</si>
  <si>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</si>
  <si>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</si>
  <si>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</si>
  <si>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</si>
  <si>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</si>
  <si>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</si>
  <si>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</si>
  <si>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</si>
  <si>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</si>
  <si>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</si>
  <si>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</si>
  <si>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</si>
  <si>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</si>
  <si>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</si>
  <si>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</si>
  <si>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</si>
  <si>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</si>
  <si>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</si>
  <si>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</si>
  <si>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</si>
  <si>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</si>
  <si>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</si>
  <si>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</si>
  <si>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</si>
  <si>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</si>
  <si>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</si>
  <si>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</si>
  <si>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</si>
  <si>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</si>
  <si>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</si>
  <si>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</si>
  <si>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</si>
  <si>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</si>
  <si>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</si>
  <si>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</si>
  <si>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</si>
  <si>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</si>
  <si>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</si>
  <si>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</si>
  <si>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</si>
  <si>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</si>
  <si>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</si>
  <si>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</si>
  <si>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</si>
  <si>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</si>
  <si>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</si>
  <si>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</si>
  <si>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</si>
  <si>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</si>
  <si>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</si>
  <si>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</si>
  <si>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</si>
  <si>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</si>
  <si>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</si>
  <si>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</si>
  <si>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</si>
  <si>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</si>
  <si>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</si>
  <si>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</si>
  <si>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</si>
  <si>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</si>
  <si>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</si>
  <si>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</si>
  <si>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</si>
  <si>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</si>
  <si>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</si>
  <si>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</si>
  <si>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</si>
  <si>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</si>
  <si>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</si>
  <si>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</si>
  <si>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</si>
  <si>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</si>
  <si>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</si>
  <si>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</si>
  <si>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</si>
  <si>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</si>
  <si>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</si>
  <si>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</si>
  <si>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</si>
  <si>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</si>
  <si>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</si>
  <si>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</si>
  <si>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</si>
  <si>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</si>
  <si>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</si>
  <si>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</si>
  <si>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</si>
  <si>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</si>
  <si>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</si>
  <si>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</si>
  <si>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</si>
  <si>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</si>
  <si>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</si>
  <si>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</si>
  <si>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</si>
  <si>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</si>
  <si>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</si>
  <si>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</si>
  <si>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</si>
  <si>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</si>
  <si>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</si>
  <si>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</si>
  <si>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</si>
  <si>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</si>
  <si>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</si>
  <si>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</si>
  <si>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</si>
  <si>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</si>
  <si>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</si>
  <si>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</si>
  <si>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</si>
  <si>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</si>
  <si>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</si>
  <si>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</si>
  <si>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</si>
  <si>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</si>
  <si>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</si>
  <si>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</si>
  <si>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</si>
  <si>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</si>
  <si>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</si>
  <si>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</si>
  <si>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</si>
  <si>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</si>
  <si>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</si>
  <si>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</si>
  <si>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</si>
  <si>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</si>
  <si>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</si>
  <si>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</si>
  <si>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</si>
  <si>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</si>
  <si>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</si>
  <si>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</si>
  <si>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</si>
  <si>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</si>
  <si>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</si>
  <si>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</si>
  <si>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</si>
  <si>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</si>
  <si>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</si>
  <si>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</si>
  <si>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</si>
  <si>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</si>
  <si>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</si>
  <si>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</si>
  <si>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</si>
  <si>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</si>
  <si>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</si>
  <si>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</si>
  <si>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</si>
  <si>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</si>
  <si>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</si>
  <si>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</si>
  <si>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</si>
  <si>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</si>
  <si>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</si>
  <si>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</si>
  <si>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</si>
  <si>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</si>
  <si>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</si>
  <si>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</si>
  <si>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</si>
  <si>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</si>
  <si>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</si>
  <si>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</si>
  <si>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</si>
  <si>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</si>
  <si>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</si>
  <si>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</si>
  <si>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</si>
  <si>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</si>
  <si>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</si>
  <si>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</si>
  <si>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</si>
  <si>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</si>
  <si>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</si>
  <si>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</si>
  <si>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</si>
  <si>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</si>
  <si>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</si>
  <si>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</si>
  <si>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</si>
  <si>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</si>
  <si>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</si>
  <si>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</si>
  <si>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</si>
  <si>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</si>
  <si>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</si>
  <si>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</si>
  <si>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</si>
  <si>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</si>
  <si>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</si>
  <si>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</si>
  <si>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</si>
  <si>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</si>
  <si>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</si>
  <si>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</si>
  <si>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</si>
  <si>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</si>
  <si>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</si>
  <si>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</si>
  <si>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</si>
  <si>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</si>
  <si>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</si>
  <si>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</si>
  <si>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</si>
  <si>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</si>
  <si>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</si>
  <si>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</si>
  <si>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</si>
  <si>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</si>
  <si>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</si>
  <si>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</si>
  <si>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</si>
  <si>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</si>
  <si>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</si>
  <si>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</si>
  <si>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</si>
  <si>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</si>
  <si>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</si>
  <si>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</si>
  <si>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</si>
  <si>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</si>
  <si>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</si>
  <si>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</si>
  <si>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</si>
  <si>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</si>
  <si>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</si>
  <si>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</si>
  <si>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</si>
  <si>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</si>
  <si>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</si>
  <si>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</si>
  <si>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</si>
  <si>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</si>
  <si>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</si>
  <si>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</si>
  <si>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</si>
  <si>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</si>
  <si>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</si>
  <si>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</si>
  <si>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</si>
  <si>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</si>
  <si>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</si>
  <si>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</si>
  <si>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</si>
  <si>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</si>
  <si>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</si>
  <si>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</si>
  <si>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</si>
  <si>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</si>
  <si>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</si>
  <si>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</si>
  <si>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</si>
  <si>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</si>
  <si>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</si>
  <si>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</si>
  <si>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</si>
  <si>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</si>
  <si>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</si>
  <si>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</si>
  <si>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</si>
  <si>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</si>
  <si>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</si>
  <si>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</si>
  <si>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</si>
  <si>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</si>
  <si>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</si>
  <si>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</si>
  <si>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</si>
  <si>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</si>
  <si>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</si>
  <si>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</si>
  <si>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</si>
  <si>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</si>
  <si>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</si>
  <si>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</si>
  <si>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</si>
  <si>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</si>
  <si>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</si>
  <si>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</si>
  <si>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</si>
  <si>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</si>
  <si>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</si>
  <si>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</si>
  <si>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</si>
  <si>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</si>
  <si>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</si>
  <si>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</si>
  <si>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</si>
  <si>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</si>
  <si>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</si>
  <si>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</si>
  <si>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</si>
  <si>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</si>
  <si>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</si>
  <si>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</si>
  <si>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</si>
  <si>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</si>
  <si>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</si>
  <si>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</si>
  <si>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</si>
  <si>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</si>
  <si>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</si>
  <si>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</si>
  <si>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</si>
  <si>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</si>
  <si>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</si>
  <si>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</si>
  <si>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</si>
  <si>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</si>
  <si>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</si>
  <si>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</si>
  <si>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</si>
  <si>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</si>
  <si>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</si>
  <si>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</si>
  <si>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</si>
  <si>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</si>
  <si>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</si>
  <si>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</si>
  <si>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</si>
  <si>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</si>
  <si>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</si>
  <si>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</si>
  <si>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</si>
  <si>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</si>
  <si>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</si>
  <si>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</si>
  <si>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</si>
  <si>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</si>
  <si>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</si>
  <si>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</si>
  <si>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</si>
  <si>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</si>
  <si>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</si>
  <si>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</si>
  <si>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</si>
  <si>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</si>
  <si>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</si>
  <si>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</si>
  <si>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</si>
  <si>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</si>
  <si>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</si>
  <si>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</si>
  <si>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</si>
  <si>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</si>
  <si>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</si>
  <si>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</si>
  <si>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</si>
  <si>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</si>
  <si>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</si>
  <si>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</si>
  <si>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</si>
  <si>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</si>
  <si>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</si>
  <si>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</si>
  <si>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</si>
  <si>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</si>
  <si>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</si>
  <si>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</si>
  <si>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</si>
  <si>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</si>
  <si>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</si>
  <si>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</si>
  <si>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</si>
  <si>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</si>
  <si>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</si>
  <si>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</si>
  <si>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</si>
  <si>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</si>
  <si>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</si>
  <si>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</si>
  <si>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</si>
  <si>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</si>
  <si>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</si>
  <si>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</si>
  <si>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</si>
  <si>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</si>
  <si>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</si>
  <si>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</si>
  <si>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</si>
  <si>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</si>
  <si>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</si>
  <si>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</si>
  <si>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</si>
  <si>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</si>
  <si>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</si>
  <si>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</si>
  <si>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</si>
  <si>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</si>
  <si>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</si>
  <si>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</si>
  <si>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</si>
  <si>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</si>
  <si>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</si>
  <si>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</si>
  <si>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</si>
  <si>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</si>
  <si>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</si>
  <si>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</si>
  <si>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</si>
  <si>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</si>
  <si>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</si>
  <si>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</si>
  <si>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</si>
  <si>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</si>
  <si>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</si>
  <si>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</si>
  <si>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</si>
  <si>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</si>
  <si>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</si>
  <si>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</si>
  <si>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</si>
  <si>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</si>
  <si>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</si>
  <si>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</si>
  <si>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</si>
  <si>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</si>
  <si>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</si>
  <si>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</si>
  <si>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</si>
  <si>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</si>
  <si>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</si>
  <si>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</si>
  <si>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</si>
  <si>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</si>
  <si>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</si>
  <si>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</si>
  <si>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</si>
  <si>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</si>
  <si>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</si>
  <si>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</si>
  <si>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</si>
  <si>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</si>
  <si>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</si>
  <si>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</si>
  <si>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</si>
  <si>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</si>
  <si>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</si>
  <si>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</si>
  <si>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</si>
  <si>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</si>
  <si>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</si>
  <si>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</si>
  <si>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</si>
  <si>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</si>
  <si>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</si>
  <si>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</si>
  <si>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</si>
  <si>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</si>
  <si>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</si>
  <si>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</si>
  <si>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</si>
  <si>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</si>
  <si>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</si>
  <si>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</si>
  <si>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</si>
  <si>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</si>
  <si>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</si>
  <si>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</si>
  <si>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</si>
  <si>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</si>
  <si>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</si>
  <si>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</si>
  <si>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</si>
  <si>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</si>
  <si>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</si>
  <si>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</si>
  <si>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</si>
  <si>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</si>
  <si>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</si>
  <si>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</si>
  <si>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</si>
  <si>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</si>
  <si>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</si>
  <si>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</si>
  <si>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</si>
  <si>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</si>
  <si>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</si>
  <si>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</si>
  <si>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</si>
  <si>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</si>
  <si>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</si>
  <si>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</si>
  <si>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</si>
  <si>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</si>
  <si>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</si>
  <si>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</si>
  <si>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</si>
  <si>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</si>
  <si>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</si>
  <si>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</si>
  <si>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</si>
  <si>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</si>
  <si>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</si>
  <si>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</si>
  <si>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</si>
  <si>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</si>
  <si>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</si>
  <si>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</si>
  <si>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</si>
  <si>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</si>
  <si>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</si>
  <si>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</si>
  <si>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</si>
  <si>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</si>
  <si>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</si>
  <si>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</si>
  <si>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</si>
  <si>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</si>
  <si>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</si>
  <si>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</si>
  <si>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</si>
  <si>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</si>
  <si>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</si>
  <si>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</si>
  <si>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</si>
  <si>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</si>
  <si>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</si>
  <si>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</si>
  <si>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</si>
  <si>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</si>
  <si>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</si>
  <si>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</si>
  <si>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</si>
  <si>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</si>
  <si>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</si>
  <si>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</si>
  <si>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</si>
  <si>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</si>
  <si>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</si>
  <si>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</si>
  <si>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</si>
  <si>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</si>
  <si>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</si>
  <si>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</si>
  <si>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</si>
  <si>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</si>
  <si>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</si>
  <si>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</si>
  <si>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</si>
  <si>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</si>
  <si>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</si>
  <si>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</si>
  <si>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</si>
  <si>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</si>
  <si>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</si>
  <si>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</si>
  <si>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</si>
  <si>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</si>
  <si>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</si>
  <si>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</si>
  <si>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</si>
  <si>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</si>
  <si>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</si>
  <si>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</si>
  <si>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</si>
  <si>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</si>
  <si>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</si>
  <si>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</si>
  <si>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</si>
  <si>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</si>
  <si>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</si>
  <si>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</si>
  <si>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</si>
  <si>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</si>
  <si>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</si>
  <si>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</si>
  <si>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</si>
  <si>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</si>
  <si>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</si>
  <si>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</si>
  <si>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</si>
  <si>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</si>
  <si>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</si>
  <si>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</si>
  <si>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</si>
  <si>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</si>
  <si>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</si>
  <si>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</si>
  <si>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</si>
  <si>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</si>
  <si>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</si>
  <si>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</si>
  <si>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</si>
  <si>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</si>
  <si>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</si>
  <si>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</si>
  <si>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</si>
  <si>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</si>
  <si>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</si>
  <si>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</si>
  <si>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</si>
  <si>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</si>
  <si>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</si>
  <si>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</si>
  <si>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</si>
  <si>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</si>
  <si>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</si>
  <si>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</si>
  <si>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</si>
  <si>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</si>
  <si>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</si>
  <si>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</si>
  <si>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</si>
  <si>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</si>
  <si>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</si>
  <si>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</si>
  <si>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</si>
  <si>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</si>
  <si>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</si>
  <si>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</si>
  <si>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</si>
  <si>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</si>
  <si>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</si>
  <si>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</si>
  <si>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</si>
  <si>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</si>
  <si>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</si>
  <si>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</si>
  <si>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</si>
  <si>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</si>
  <si>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</si>
  <si>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</si>
  <si>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</si>
  <si>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</si>
  <si>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</si>
  <si>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</si>
  <si>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</si>
  <si>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</si>
  <si>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</si>
  <si>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</si>
  <si>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</si>
  <si>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</si>
  <si>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</si>
  <si>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</si>
  <si>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</si>
  <si>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</si>
  <si>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</si>
  <si>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</si>
  <si>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</si>
  <si>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</si>
  <si>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</si>
  <si>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</si>
  <si>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</si>
  <si>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</si>
  <si>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</si>
  <si>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</si>
  <si>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</si>
  <si>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</si>
  <si>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</si>
  <si>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</si>
  <si>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</si>
  <si>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</si>
  <si>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</si>
  <si>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</si>
  <si>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</si>
  <si>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</si>
  <si>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</si>
  <si>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</si>
  <si>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</si>
  <si>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</si>
  <si>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</si>
  <si>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</si>
  <si>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</si>
  <si>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</si>
  <si>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</si>
  <si>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</si>
  <si>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</si>
  <si>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</si>
  <si>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</si>
  <si>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</si>
  <si>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</si>
  <si>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</si>
  <si>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</si>
  <si>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</si>
  <si>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</si>
  <si>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</si>
  <si>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</si>
  <si>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</si>
  <si>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</si>
  <si>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</si>
  <si>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</si>
  <si>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</si>
  <si>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</si>
  <si>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</si>
  <si>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</si>
  <si>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</si>
  <si>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</si>
  <si>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</si>
  <si>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</si>
  <si>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</si>
  <si>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</si>
  <si>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</si>
  <si>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</si>
  <si>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</si>
  <si>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</si>
  <si>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</si>
  <si>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</si>
  <si>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</si>
  <si>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</si>
  <si>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</si>
  <si>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</si>
  <si>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</si>
  <si>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</si>
  <si>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</si>
  <si>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</si>
  <si>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</si>
  <si>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</si>
  <si>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</si>
  <si>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</si>
  <si>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</si>
  <si>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</si>
  <si>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</si>
  <si>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</si>
  <si>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</si>
  <si>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</si>
  <si>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</si>
  <si>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</si>
  <si>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</si>
  <si>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</si>
  <si>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</si>
  <si>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</si>
  <si>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</si>
  <si>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</si>
  <si>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</si>
  <si>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</si>
  <si>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</si>
  <si>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</si>
  <si>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</si>
  <si>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</si>
  <si>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</si>
  <si>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</si>
  <si>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</si>
  <si>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</si>
  <si>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</si>
  <si>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</si>
  <si>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</si>
  <si>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</si>
  <si>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</si>
  <si>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</si>
  <si>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</si>
  <si>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</si>
  <si>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</si>
  <si>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</si>
  <si>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</si>
  <si>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</si>
  <si>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</si>
  <si>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</si>
  <si>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</si>
  <si>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</si>
  <si>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</si>
  <si>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</si>
  <si>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</si>
  <si>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</si>
  <si>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</si>
  <si>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</si>
  <si>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</si>
  <si>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</si>
  <si>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</si>
  <si>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</si>
  <si>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</si>
  <si>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</si>
  <si>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</si>
  <si>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</si>
  <si>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</si>
  <si>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</si>
  <si>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</si>
  <si>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</si>
  <si>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</si>
  <si>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</si>
  <si>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</si>
  <si>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</si>
  <si>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</si>
  <si>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</si>
  <si>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</si>
  <si>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</si>
  <si>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</si>
  <si>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</si>
  <si>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</si>
  <si>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</si>
  <si>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</si>
  <si>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</si>
  <si>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</si>
  <si>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</si>
  <si>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</si>
  <si>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</si>
  <si>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</si>
  <si>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</si>
  <si>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</si>
  <si>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</si>
  <si>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</si>
  <si>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</si>
  <si>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</si>
  <si>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</si>
  <si>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</si>
  <si>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</si>
  <si>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</si>
  <si>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</si>
  <si>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</si>
  <si>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</si>
  <si>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</si>
  <si>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</si>
  <si>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</si>
  <si>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</si>
  <si>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</si>
  <si>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</si>
  <si>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</si>
  <si>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</si>
  <si>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</si>
  <si>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</si>
  <si>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</si>
  <si>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</si>
  <si>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</si>
  <si>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</si>
  <si>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</si>
  <si>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</si>
  <si>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</si>
  <si>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</si>
  <si>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</si>
  <si>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</si>
  <si>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</si>
  <si>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</si>
  <si>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</si>
  <si>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</si>
  <si>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</si>
  <si>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</si>
  <si>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</si>
  <si>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</si>
  <si>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</si>
  <si>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</si>
  <si>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</si>
  <si>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</si>
  <si>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</si>
  <si>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</si>
  <si>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</si>
  <si>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</si>
  <si>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</si>
  <si>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</si>
  <si>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</si>
  <si>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</si>
  <si>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</si>
  <si>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</si>
  <si>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</si>
  <si>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</si>
  <si>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</si>
  <si>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</si>
  <si>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</si>
  <si>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</si>
  <si>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</si>
  <si>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</si>
  <si>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</si>
  <si>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</si>
  <si>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</si>
  <si>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</si>
  <si>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</si>
  <si>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</si>
  <si>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</si>
  <si>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</si>
  <si>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</si>
  <si>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</si>
  <si>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</si>
  <si>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</si>
  <si>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</si>
  <si>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</si>
  <si>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</si>
  <si>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</si>
  <si>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</si>
  <si>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</si>
  <si>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</si>
  <si>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</si>
  <si>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</si>
  <si>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</si>
  <si>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</si>
  <si>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</si>
  <si>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</si>
  <si>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</si>
  <si>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</si>
  <si>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</si>
  <si>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</si>
  <si>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</si>
  <si>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</si>
  <si>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</si>
  <si>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</si>
  <si>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</si>
  <si>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</si>
  <si>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</si>
  <si>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</si>
  <si>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</si>
  <si>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</si>
  <si>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</si>
  <si>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</si>
  <si>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</si>
  <si>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</si>
  <si>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</si>
  <si>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</si>
  <si>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</si>
  <si>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</si>
  <si>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</si>
  <si>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</si>
  <si>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</si>
  <si>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</si>
  <si>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</si>
  <si>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</si>
  <si>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</si>
  <si>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</si>
  <si>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</si>
  <si>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</si>
  <si>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</si>
  <si>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</si>
  <si>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</si>
  <si>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</si>
  <si>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</si>
  <si>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</si>
  <si>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</si>
  <si>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</si>
  <si>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</si>
  <si>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</si>
  <si>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</si>
  <si>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</si>
  <si>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</si>
  <si>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</si>
  <si>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</si>
  <si>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</si>
  <si>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</si>
  <si>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</si>
  <si>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</si>
  <si>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</si>
  <si>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</si>
  <si>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</si>
  <si>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</si>
  <si>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</si>
  <si>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</si>
  <si>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</si>
  <si>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</si>
  <si>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</si>
  <si>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</si>
  <si>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</si>
  <si>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</si>
  <si>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</si>
  <si>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</si>
  <si>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</si>
  <si>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</si>
  <si>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</si>
  <si>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</si>
  <si>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</si>
  <si>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</si>
  <si>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</si>
  <si>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</si>
  <si>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</si>
  <si>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</si>
  <si>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</si>
  <si>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</si>
  <si>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</si>
  <si>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</si>
  <si>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</si>
  <si>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</si>
  <si>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</si>
  <si>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</si>
  <si>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</si>
  <si>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</si>
  <si>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</si>
  <si>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</si>
  <si>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</si>
  <si>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</si>
  <si>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</si>
  <si>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</si>
  <si>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</si>
  <si>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</si>
  <si>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</si>
  <si>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</si>
  <si>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</si>
  <si>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</si>
  <si>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</si>
  <si>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</si>
  <si>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</si>
  <si>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</si>
  <si>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</si>
  <si>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</si>
  <si>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</si>
  <si>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</si>
  <si>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</si>
  <si>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</si>
  <si>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</si>
  <si>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</si>
  <si>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</si>
  <si>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</si>
  <si>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</si>
  <si>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</si>
  <si>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</si>
  <si>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</si>
  <si>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</si>
  <si>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</si>
  <si>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</si>
  <si>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</si>
  <si>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</si>
  <si>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</si>
  <si>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</si>
  <si>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</si>
  <si>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</si>
  <si>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</si>
  <si>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</si>
  <si>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</si>
  <si>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</si>
  <si>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</si>
  <si>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</si>
  <si>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</si>
  <si>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</si>
  <si>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</si>
  <si>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</si>
  <si>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</si>
  <si>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</si>
  <si>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</si>
  <si>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</si>
  <si>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</si>
  <si>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</si>
  <si>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</si>
  <si>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</si>
  <si>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</si>
  <si>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</si>
  <si>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</si>
  <si>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</si>
  <si>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</si>
  <si>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</si>
  <si>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</si>
  <si>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</si>
  <si>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</si>
  <si>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</si>
  <si>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</si>
  <si>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</si>
  <si>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</si>
  <si>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</si>
  <si>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</si>
  <si>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</si>
  <si>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</si>
  <si>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</si>
  <si>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</si>
  <si>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</si>
  <si>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</si>
  <si>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</si>
  <si>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</si>
  <si>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</si>
  <si>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</si>
  <si>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</si>
  <si>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</si>
  <si>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</si>
  <si>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</si>
  <si>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</si>
  <si>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</si>
  <si>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</si>
  <si>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</si>
  <si>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</si>
  <si>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</si>
  <si>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</si>
  <si>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</si>
  <si>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</si>
  <si>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</si>
  <si>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</si>
  <si>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</si>
  <si>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</si>
  <si>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</si>
  <si>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</si>
  <si>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</si>
  <si>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</si>
  <si>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</si>
  <si>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</si>
  <si>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</si>
  <si>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</si>
  <si>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</si>
  <si>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</si>
  <si>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</si>
  <si>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</si>
  <si>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</si>
  <si>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</si>
  <si>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</si>
  <si>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</si>
  <si>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</si>
  <si>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</si>
  <si>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</si>
  <si>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</si>
  <si>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</si>
  <si>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</si>
  <si>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</si>
  <si>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</si>
  <si>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</si>
  <si>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</si>
  <si>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</si>
  <si>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</si>
  <si>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</si>
  <si>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</si>
  <si>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</si>
  <si>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</si>
  <si>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</si>
  <si>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</si>
  <si>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</si>
  <si>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</si>
  <si>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</si>
  <si>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</si>
  <si>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</si>
  <si>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</si>
  <si>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</si>
  <si>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</si>
  <si>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</si>
  <si>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</si>
  <si>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</si>
  <si>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</si>
  <si>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</si>
  <si>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</si>
  <si>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</si>
  <si>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</si>
  <si>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</si>
  <si>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</si>
  <si>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</si>
  <si>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</si>
  <si>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</si>
  <si>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</si>
  <si>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</si>
  <si>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</si>
  <si>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</si>
  <si>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</si>
  <si>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</si>
  <si>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</si>
  <si>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</si>
  <si>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</si>
  <si>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</si>
  <si>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</si>
  <si>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</si>
  <si>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</si>
  <si>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</si>
  <si>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</si>
  <si>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</si>
  <si>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</si>
  <si>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</si>
  <si>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</si>
  <si>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</si>
  <si>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</si>
  <si>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</si>
  <si>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</si>
  <si>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</si>
  <si>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</si>
  <si>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</si>
  <si>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</si>
  <si>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</si>
  <si>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</si>
  <si>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</si>
  <si>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</si>
  <si>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</si>
  <si>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</si>
  <si>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</si>
  <si>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</si>
  <si>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</si>
  <si>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</si>
  <si>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</si>
  <si>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</si>
  <si>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</si>
  <si>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</si>
  <si>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</si>
  <si>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</si>
  <si>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</si>
  <si>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</si>
  <si>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</si>
  <si>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</si>
  <si>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</si>
  <si>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</si>
  <si>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</si>
  <si>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</si>
  <si>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</si>
  <si>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</si>
  <si>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</si>
  <si>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</si>
  <si>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</si>
  <si>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</si>
  <si>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</si>
  <si>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</si>
  <si>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</si>
  <si>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</si>
  <si>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</si>
  <si>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</si>
  <si>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</si>
  <si>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</si>
  <si>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</si>
  <si>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</si>
  <si>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</si>
  <si>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</si>
  <si>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</si>
  <si>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</si>
  <si>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</si>
  <si>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</si>
  <si>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</si>
  <si>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</si>
  <si>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</si>
  <si>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</si>
  <si>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</si>
  <si>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</si>
  <si>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</si>
  <si>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</si>
  <si>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</si>
  <si>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</si>
  <si>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</si>
  <si>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</si>
  <si>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</si>
  <si>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</si>
  <si>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</si>
  <si>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</si>
  <si>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</si>
  <si>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</si>
  <si>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</si>
  <si>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</si>
  <si>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</si>
  <si>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</si>
  <si>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</si>
  <si>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</si>
  <si>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</si>
  <si>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</si>
  <si>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</si>
  <si>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</si>
  <si>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</si>
  <si>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</si>
  <si>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</si>
  <si>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</si>
  <si>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</si>
  <si>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</si>
  <si>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</si>
  <si>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</si>
  <si>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</si>
  <si>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</si>
  <si>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</si>
  <si>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</si>
  <si>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</si>
  <si>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</si>
  <si>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</si>
  <si>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</si>
  <si>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</si>
  <si>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</si>
  <si>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</si>
  <si>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</si>
  <si>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</si>
  <si>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</si>
  <si>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</si>
  <si>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</si>
  <si>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</si>
  <si>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</si>
  <si>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</si>
  <si>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</si>
  <si>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</si>
  <si>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</si>
  <si>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</si>
  <si>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</si>
  <si>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</si>
  <si>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</si>
  <si>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</si>
  <si>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</si>
  <si>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</si>
  <si>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</si>
  <si>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</si>
  <si>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</si>
  <si>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</si>
  <si>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</si>
  <si>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</si>
  <si>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</si>
  <si>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</si>
  <si>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</si>
  <si>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</si>
  <si>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</si>
  <si>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</si>
  <si>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</si>
  <si>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</si>
  <si>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</si>
  <si>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</si>
  <si>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</si>
  <si>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</si>
  <si>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</si>
  <si>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</si>
  <si>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</si>
  <si>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</si>
  <si>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</si>
  <si>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</si>
  <si>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</si>
  <si>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</si>
  <si>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</si>
  <si>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</si>
  <si>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</si>
  <si>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</si>
  <si>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</si>
  <si>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</si>
  <si>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</si>
  <si>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</si>
  <si>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</si>
  <si>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</si>
  <si>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</si>
  <si>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</si>
  <si>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</si>
  <si>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</si>
  <si>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</si>
  <si>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</si>
  <si>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</si>
  <si>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</si>
  <si>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</si>
  <si>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</si>
  <si>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</si>
  <si>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</si>
  <si>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</si>
  <si>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</si>
  <si>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</si>
  <si>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</si>
  <si>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</si>
  <si>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</si>
  <si>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</si>
  <si>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</si>
  <si>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</si>
  <si>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</si>
  <si>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</si>
  <si>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</si>
  <si>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</si>
  <si>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</si>
  <si>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</si>
  <si>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</si>
  <si>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</si>
  <si>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</si>
  <si>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</si>
  <si>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</si>
  <si>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</si>
  <si>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</si>
  <si>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</si>
  <si>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</si>
  <si>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</si>
  <si>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</si>
  <si>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</si>
  <si>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</si>
  <si>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</si>
  <si>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</si>
  <si>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</si>
  <si>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</si>
  <si>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</si>
  <si>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</si>
  <si>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</si>
  <si>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</si>
  <si>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</si>
  <si>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</si>
  <si>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</si>
  <si>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</si>
  <si>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</si>
  <si>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</si>
  <si>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</si>
  <si>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</si>
  <si>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</si>
  <si>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</si>
  <si>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</si>
  <si>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</si>
  <si>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</si>
  <si>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</si>
  <si>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</si>
  <si>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</si>
  <si>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</si>
  <si>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</si>
  <si>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</si>
  <si>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</si>
  <si>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</si>
  <si>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</si>
  <si>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</si>
  <si>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</si>
  <si>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</si>
  <si>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</si>
  <si>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</si>
  <si>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</si>
  <si>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</si>
  <si>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</si>
  <si>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</si>
  <si>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</si>
  <si>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</si>
  <si>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</si>
  <si>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</si>
  <si>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</si>
  <si>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</si>
  <si>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</si>
  <si>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</si>
  <si>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</si>
  <si>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</si>
  <si>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</si>
  <si>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</si>
  <si>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</si>
  <si>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</si>
  <si>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</si>
  <si>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</si>
  <si>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</si>
  <si>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</si>
  <si>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</si>
  <si>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</si>
  <si>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</si>
  <si>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</si>
  <si>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</si>
  <si>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</si>
  <si>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</si>
  <si>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</si>
  <si>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</si>
  <si>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</si>
  <si>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</si>
  <si>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</si>
  <si>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</si>
  <si>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</si>
  <si>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</si>
  <si>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</si>
  <si>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</si>
  <si>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</si>
  <si>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</si>
  <si>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</si>
  <si>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</si>
  <si>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</si>
  <si>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</si>
  <si>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</si>
  <si>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</si>
  <si>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</si>
  <si>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</si>
  <si>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</si>
  <si>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</si>
  <si>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</si>
  <si>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</si>
  <si>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</si>
  <si>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</si>
  <si>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</si>
  <si>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</si>
  <si>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</si>
  <si>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</si>
  <si>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</si>
  <si>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</si>
  <si>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</si>
  <si>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</si>
  <si>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</si>
  <si>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</si>
  <si>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</si>
  <si>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</si>
  <si>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</si>
  <si>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</si>
  <si>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</si>
  <si>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</si>
  <si>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</si>
  <si>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</si>
  <si>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</si>
  <si>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</si>
  <si>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</si>
  <si>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</si>
  <si>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</si>
  <si>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</si>
  <si>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</si>
  <si>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</si>
  <si>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</si>
  <si>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</si>
  <si>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</si>
  <si>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</si>
  <si>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</si>
  <si>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</si>
  <si>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</si>
  <si>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</si>
  <si>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</si>
  <si>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</si>
  <si>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</si>
  <si>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</si>
  <si>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</si>
  <si>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</si>
  <si>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</si>
  <si>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</si>
  <si>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</si>
  <si>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</si>
  <si>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</si>
  <si>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</si>
  <si>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</si>
  <si>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</si>
  <si>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</si>
  <si>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</si>
  <si>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</si>
  <si>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</si>
  <si>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</si>
  <si>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</si>
  <si>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</si>
  <si>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</si>
  <si>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</si>
  <si>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</si>
  <si>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</si>
  <si>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</si>
  <si>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</si>
  <si>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</si>
  <si>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</si>
  <si>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</si>
  <si>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</si>
  <si>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</si>
  <si>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</si>
  <si>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</si>
  <si>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</si>
  <si>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</si>
  <si>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</si>
  <si>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</si>
  <si>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</si>
  <si>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</si>
  <si>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</si>
  <si>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</si>
  <si>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</si>
  <si>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</si>
  <si>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</si>
  <si>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</si>
  <si>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</si>
  <si>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</si>
  <si>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</si>
  <si>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</si>
  <si>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</si>
  <si>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</si>
  <si>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</si>
  <si>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</si>
  <si>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</si>
  <si>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</si>
  <si>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</si>
  <si>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</si>
  <si>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</si>
  <si>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</si>
  <si>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</si>
  <si>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</si>
  <si>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</si>
  <si>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</si>
  <si>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</si>
  <si>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</si>
  <si>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</si>
  <si>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</si>
  <si>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</si>
  <si>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</si>
  <si>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</si>
  <si>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</si>
  <si>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</si>
  <si>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</si>
  <si>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</si>
  <si>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</si>
  <si>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</si>
  <si>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</si>
  <si>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</si>
  <si>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</si>
  <si>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</si>
  <si>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</si>
  <si>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</si>
  <si>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</si>
  <si>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</si>
  <si>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</si>
  <si>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</si>
  <si>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</si>
  <si>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</si>
  <si>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</si>
  <si>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</si>
  <si>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</si>
  <si>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</si>
  <si>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</si>
  <si>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</si>
  <si>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</si>
  <si>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</si>
  <si>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</si>
  <si>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</si>
  <si>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</si>
  <si>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</si>
  <si>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</si>
  <si>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</si>
  <si>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</si>
  <si>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</si>
  <si>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</si>
  <si>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</si>
  <si>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</si>
  <si>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</si>
  <si>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</si>
  <si>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</si>
  <si>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</si>
  <si>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</si>
  <si>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</si>
  <si>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</si>
  <si>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</si>
  <si>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</si>
  <si>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</si>
  <si>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</si>
  <si>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</si>
  <si>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</si>
  <si>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</si>
  <si>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</si>
  <si>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</si>
  <si>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</si>
  <si>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</si>
  <si>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</si>
  <si>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</si>
  <si>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</si>
  <si>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</si>
  <si>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</si>
  <si>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</si>
  <si>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</si>
  <si>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</si>
  <si>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</si>
  <si>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</si>
  <si>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</si>
  <si>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</si>
  <si>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</si>
  <si>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</si>
  <si>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</si>
  <si>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</si>
  <si>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</si>
  <si>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</si>
  <si>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</si>
  <si>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</si>
  <si>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</si>
  <si>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</si>
  <si>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</si>
  <si>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</si>
  <si>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</si>
  <si>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</si>
  <si>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</si>
  <si>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</si>
  <si>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</si>
  <si>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</si>
  <si>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</si>
  <si>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</si>
  <si>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</si>
  <si>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</si>
  <si>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</si>
  <si>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</si>
  <si>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</si>
  <si>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</si>
  <si>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</si>
  <si>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</si>
  <si>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</si>
  <si>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</si>
  <si>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</si>
  <si>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</si>
  <si>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</si>
  <si>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</si>
  <si>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</si>
  <si>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</si>
  <si>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</si>
  <si>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</si>
  <si>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</si>
  <si>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</si>
  <si>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</si>
  <si>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</si>
  <si>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</si>
  <si>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</si>
  <si>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</si>
  <si>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</si>
  <si>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</si>
  <si>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</si>
  <si>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</si>
  <si>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</si>
  <si>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</si>
  <si>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</si>
  <si>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</si>
  <si>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</si>
  <si>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</si>
  <si>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</si>
  <si>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</si>
  <si>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</si>
  <si>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</si>
  <si>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</si>
  <si>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</si>
  <si>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</si>
  <si>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</si>
  <si>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</si>
  <si>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</si>
  <si>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</si>
  <si>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</si>
  <si>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</si>
  <si>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</si>
  <si>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</si>
  <si>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</si>
  <si>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</si>
  <si>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</si>
  <si>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</si>
  <si>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</si>
  <si>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</si>
  <si>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</si>
  <si>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</si>
  <si>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</si>
  <si>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</si>
  <si>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</si>
  <si>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</si>
  <si>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</si>
  <si>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</si>
  <si>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</si>
  <si>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</si>
  <si>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</si>
  <si>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</si>
  <si>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</si>
  <si>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</si>
  <si>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</si>
  <si>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</si>
  <si>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</si>
  <si>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</si>
  <si>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</si>
  <si>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</si>
  <si>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</si>
  <si>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</si>
  <si>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</si>
  <si>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</si>
  <si>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</si>
  <si>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</si>
  <si>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</si>
  <si>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</si>
  <si>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</si>
  <si>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</si>
  <si>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</si>
  <si>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</si>
  <si>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</si>
  <si>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</si>
  <si>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</si>
  <si>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</si>
  <si>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</si>
  <si>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</si>
  <si>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</si>
  <si>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</si>
  <si>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</si>
  <si>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</si>
  <si>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</si>
  <si>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</si>
  <si>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</si>
  <si>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</si>
  <si>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</si>
  <si>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</si>
  <si>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</si>
  <si>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</si>
  <si>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</si>
  <si>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</si>
  <si>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</si>
  <si>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</si>
  <si>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</si>
  <si>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</si>
  <si>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</si>
  <si>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</si>
  <si>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</si>
  <si>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</si>
  <si>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</si>
  <si>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</si>
  <si>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</si>
  <si>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</si>
  <si>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</si>
  <si>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</si>
  <si>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</si>
  <si>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</si>
  <si>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</si>
  <si>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</si>
  <si>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</si>
  <si>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</si>
  <si>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</si>
  <si>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</si>
  <si>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</si>
  <si>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</si>
  <si>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</si>
  <si>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</si>
  <si>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</si>
  <si>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</si>
  <si>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</si>
  <si>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</si>
  <si>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</si>
  <si>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</si>
  <si>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</si>
  <si>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</si>
  <si>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</si>
  <si>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</si>
  <si>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</si>
  <si>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</si>
  <si>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</si>
  <si>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</si>
  <si>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</si>
  <si>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</si>
  <si>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</si>
  <si>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</si>
  <si>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</si>
  <si>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</si>
  <si>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</si>
  <si>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</si>
  <si>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</si>
  <si>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</si>
  <si>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</si>
  <si>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</si>
  <si>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</si>
  <si>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</si>
  <si>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</si>
  <si>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</si>
  <si>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</si>
  <si>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</si>
  <si>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</si>
  <si>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</si>
  <si>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</si>
  <si>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</si>
  <si>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</si>
  <si>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</si>
  <si>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</si>
  <si>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</si>
  <si>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</si>
  <si>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</si>
  <si>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</si>
  <si>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</si>
  <si>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</si>
  <si>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</si>
  <si>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</si>
  <si>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</si>
  <si>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</si>
  <si>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</si>
  <si>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</si>
  <si>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</si>
  <si>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</si>
  <si>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</si>
  <si>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</si>
  <si>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</si>
  <si>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</si>
  <si>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</si>
  <si>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</si>
  <si>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</si>
  <si>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</si>
  <si>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</si>
  <si>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</si>
  <si>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</si>
  <si>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</si>
  <si>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</si>
  <si>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</si>
  <si>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</si>
  <si>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</si>
  <si>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</si>
  <si>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</si>
  <si>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</si>
  <si>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</si>
  <si>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</si>
  <si>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</si>
  <si>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</si>
  <si>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</si>
  <si>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</si>
  <si>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</si>
  <si>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</si>
  <si>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</si>
  <si>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</si>
  <si>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</si>
  <si>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</si>
  <si>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</si>
  <si>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</si>
  <si>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</si>
  <si>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</si>
  <si>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</si>
  <si>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</si>
  <si>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</si>
  <si>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</si>
  <si>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</si>
  <si>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</si>
  <si>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</si>
  <si>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</si>
  <si>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</si>
  <si>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</si>
  <si>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</si>
  <si>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</si>
  <si>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</si>
  <si>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</si>
  <si>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</si>
  <si>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</si>
  <si>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</si>
  <si>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</si>
  <si>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</si>
  <si>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</si>
  <si>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</si>
  <si>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</si>
  <si>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</si>
  <si>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</si>
  <si>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</si>
  <si>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</si>
  <si>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</si>
  <si>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</si>
  <si>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</si>
  <si>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</si>
  <si>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</si>
  <si>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</si>
  <si>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</si>
  <si>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</si>
  <si>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</si>
  <si>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</si>
  <si>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</si>
  <si>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</si>
  <si>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</si>
  <si>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</si>
  <si>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</si>
  <si>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</si>
  <si>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</si>
  <si>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</si>
  <si>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</si>
  <si>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</si>
  <si>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</si>
  <si>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</si>
  <si>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</si>
  <si>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</si>
  <si>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</si>
  <si>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</si>
  <si>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</si>
  <si>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</si>
  <si>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</si>
  <si>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</si>
  <si>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</si>
  <si>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</si>
  <si>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</si>
  <si>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</si>
  <si>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</si>
  <si>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</si>
  <si>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</si>
  <si>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</si>
  <si>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</si>
  <si>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</si>
  <si>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</si>
  <si>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</si>
  <si>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</si>
  <si>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</si>
  <si>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</si>
  <si>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</si>
  <si>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</si>
  <si>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</si>
  <si>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</si>
  <si>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</si>
  <si>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</si>
  <si>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</si>
  <si>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</si>
  <si>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</si>
  <si>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</si>
  <si>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</si>
  <si>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</si>
  <si>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</si>
  <si>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</si>
  <si>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</si>
  <si>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</si>
  <si>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</si>
  <si>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</si>
  <si>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</si>
  <si>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</si>
  <si>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</si>
  <si>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</si>
  <si>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</si>
  <si>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</si>
  <si>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</si>
  <si>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</si>
  <si>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</si>
  <si>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</si>
  <si>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</si>
  <si>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</si>
  <si>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</si>
  <si>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</si>
  <si>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</si>
  <si>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</si>
  <si>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</si>
  <si>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</si>
  <si>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</si>
  <si>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</si>
  <si>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</si>
  <si>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</si>
  <si>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</si>
  <si>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</si>
  <si>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</si>
  <si>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</si>
  <si>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</si>
  <si>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</si>
  <si>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</si>
  <si>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</si>
  <si>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</si>
  <si>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</si>
  <si>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</si>
  <si>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</si>
  <si>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</si>
  <si>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</si>
  <si>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</si>
  <si>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</si>
  <si>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</si>
  <si>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</si>
  <si>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</si>
  <si>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</si>
  <si>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</si>
  <si>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</si>
  <si>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</si>
  <si>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</si>
  <si>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</si>
  <si>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</si>
  <si>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</si>
  <si>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</si>
  <si>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</si>
  <si>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</si>
  <si>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</si>
  <si>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</si>
  <si>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</si>
  <si>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</si>
  <si>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</si>
  <si>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</si>
  <si>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</si>
  <si>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</si>
  <si>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</si>
  <si>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</si>
  <si>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</si>
  <si>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</si>
  <si>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</si>
  <si>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</si>
  <si>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</si>
  <si>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</si>
  <si>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</si>
  <si>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</si>
  <si>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</si>
  <si>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</si>
  <si>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</si>
  <si>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</si>
  <si>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</si>
  <si>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</si>
  <si>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</si>
  <si>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</si>
  <si>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</si>
  <si>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</si>
  <si>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</si>
  <si>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</si>
  <si>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</si>
  <si>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</si>
  <si>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</si>
  <si>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</si>
  <si>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</si>
  <si>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</si>
  <si>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</si>
  <si>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</si>
  <si>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</si>
  <si>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</si>
  <si>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</si>
  <si>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</si>
  <si>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</si>
  <si>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</si>
  <si>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</si>
  <si>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</si>
  <si>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</si>
  <si>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</si>
  <si>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</si>
  <si>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</si>
  <si>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</si>
  <si>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</si>
  <si>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</si>
  <si>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</si>
  <si>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</si>
  <si>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</si>
  <si>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</si>
  <si>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</si>
  <si>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</si>
  <si>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</si>
  <si>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</si>
  <si>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</si>
  <si>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</si>
  <si>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</si>
  <si>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</si>
  <si>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</si>
  <si>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</si>
  <si>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</si>
  <si>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</si>
  <si>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</si>
  <si>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</si>
  <si>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</si>
  <si>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</si>
  <si>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</si>
  <si>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</si>
  <si>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</si>
  <si>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</si>
  <si>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</si>
  <si>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</si>
  <si>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</si>
  <si>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</si>
  <si>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</si>
  <si>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</si>
  <si>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</si>
  <si>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</si>
  <si>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</si>
  <si>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</si>
  <si>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</si>
  <si>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</si>
  <si>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</si>
  <si>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</si>
  <si>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</si>
  <si>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</si>
  <si>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</si>
  <si>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</si>
  <si>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</si>
  <si>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</si>
  <si>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</si>
  <si>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</si>
  <si>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</si>
  <si>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</si>
  <si>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</si>
  <si>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</si>
  <si>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</si>
  <si>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</si>
  <si>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</si>
  <si>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</si>
  <si>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</si>
  <si>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</si>
  <si>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</si>
  <si>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</si>
  <si>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</si>
  <si>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</si>
  <si>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</si>
  <si>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</si>
  <si>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</si>
  <si>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</si>
  <si>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</si>
  <si>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</si>
  <si>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</si>
  <si>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</si>
  <si>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</si>
  <si>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</si>
  <si>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</si>
  <si>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</si>
  <si>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</si>
  <si>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</si>
  <si>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</si>
  <si>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</si>
  <si>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</si>
  <si>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</si>
  <si>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</si>
  <si>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</si>
  <si>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</si>
  <si>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</si>
  <si>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</si>
  <si>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</si>
  <si>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</si>
  <si>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</si>
  <si>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</si>
  <si>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</si>
  <si>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</si>
  <si>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</si>
  <si>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</si>
  <si>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</si>
  <si>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</si>
  <si>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</si>
  <si>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</si>
  <si>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</si>
  <si>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</si>
  <si>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</si>
  <si>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</si>
  <si>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</si>
  <si>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</si>
  <si>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</si>
  <si>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</si>
  <si>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</si>
  <si>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</si>
  <si>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</si>
  <si>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</si>
  <si>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</si>
  <si>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</si>
  <si>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</si>
  <si>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</si>
  <si>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</si>
  <si>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</si>
  <si>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</si>
  <si>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</si>
  <si>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</si>
  <si>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</si>
  <si>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</si>
  <si>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</si>
  <si>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</si>
  <si>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</si>
  <si>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</si>
  <si>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</si>
  <si>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</si>
  <si>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</si>
  <si>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</si>
  <si>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</si>
  <si>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</si>
  <si>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</si>
  <si>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</si>
  <si>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</si>
  <si>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</si>
  <si>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</si>
  <si>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</si>
  <si>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</si>
  <si>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</si>
  <si>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</si>
  <si>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</si>
  <si>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</si>
  <si>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</si>
  <si>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</si>
  <si>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</si>
  <si>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</si>
  <si>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</si>
  <si>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</si>
  <si>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</si>
  <si>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</si>
  <si>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</si>
  <si>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</si>
  <si>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</si>
  <si>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</si>
  <si>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</si>
  <si>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</si>
  <si>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</si>
  <si>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</si>
  <si>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</si>
  <si>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</si>
  <si>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</si>
  <si>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</si>
  <si>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</si>
  <si>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</si>
  <si>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</si>
  <si>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</si>
  <si>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</si>
  <si>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</si>
  <si>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</si>
  <si>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</si>
  <si>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</si>
  <si>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</si>
  <si>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</si>
  <si>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</si>
  <si>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</si>
  <si>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</si>
  <si>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</si>
  <si>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</si>
  <si>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</si>
  <si>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</si>
  <si>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</si>
  <si>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</si>
  <si>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</si>
  <si>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</si>
  <si>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</si>
  <si>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</si>
  <si>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</si>
  <si>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</si>
  <si>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</si>
  <si>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</si>
  <si>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</si>
  <si>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</si>
  <si>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</si>
  <si>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</si>
  <si>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</si>
  <si>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</si>
  <si>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</si>
  <si>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</si>
  <si>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</si>
  <si>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</si>
  <si>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</si>
  <si>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</si>
  <si>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</si>
  <si>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</si>
  <si>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</si>
  <si>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</si>
  <si>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</si>
  <si>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</si>
  <si>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</si>
  <si>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</si>
  <si>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</si>
  <si>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</si>
  <si>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</si>
  <si>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</si>
  <si>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</si>
  <si>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</si>
  <si>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</si>
  <si>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</si>
  <si>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</si>
  <si>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</si>
  <si>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</si>
  <si>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</si>
  <si>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</si>
  <si>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</si>
  <si>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</si>
  <si>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</si>
  <si>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</si>
  <si>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</si>
  <si>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</si>
  <si>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</si>
  <si>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</si>
  <si>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</si>
  <si>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</si>
  <si>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</si>
  <si>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</si>
  <si>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</si>
  <si>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</si>
  <si>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</si>
  <si>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</si>
  <si>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</si>
  <si>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</si>
  <si>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</si>
  <si>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</si>
  <si>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</si>
  <si>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</si>
  <si>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</si>
  <si>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</si>
  <si>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</si>
  <si>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</si>
  <si>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</si>
  <si>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</si>
  <si>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</si>
  <si>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</si>
  <si>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</si>
  <si>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</si>
  <si>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</si>
  <si>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</si>
  <si>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</si>
  <si>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</si>
  <si>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</si>
  <si>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</si>
  <si>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</si>
  <si>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</si>
  <si>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</si>
  <si>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</si>
  <si>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</si>
  <si>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</si>
  <si>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</si>
  <si>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</si>
  <si>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</si>
  <si>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</si>
  <si>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</si>
  <si>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</si>
  <si>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</si>
  <si>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</si>
  <si>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</si>
  <si>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</si>
  <si>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</si>
  <si>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</si>
  <si>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</si>
  <si>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</si>
  <si>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</si>
  <si>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</si>
  <si>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</si>
  <si>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</si>
  <si>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</si>
  <si>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</si>
  <si>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</si>
  <si>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</si>
  <si>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</si>
  <si>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</si>
  <si>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</si>
  <si>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</si>
  <si>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</si>
  <si>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</si>
  <si>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</si>
  <si>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</si>
  <si>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</si>
  <si>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</si>
  <si>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</si>
  <si>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</si>
  <si>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</si>
  <si>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</si>
  <si>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</si>
  <si>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</si>
  <si>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</si>
  <si>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</si>
  <si>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</si>
  <si>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</si>
  <si>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</si>
  <si>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50 min </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</si>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</sst>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306.43836990740965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45969.386795833336</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45969.386795833336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45969.386795833336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45969.386795833336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45969.386795833336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45969.386795833336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45969.386795833336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45969.386795833336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45969.386795833336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45969.386795833336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45969.386795833336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45969.386795833336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45969.386795833336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45969.386795833336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45969.386795833336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45969.386795833336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45969.386795833336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45969.386795833336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45969.386795833336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45969.386795833336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45969.386795833336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45969.386795833336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45969.386795833336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45969.386795833336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45969.386795833336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45969.386795833336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45969.386795833336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45969.386795833336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45969.386795833336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45969.386795833336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45969.386795833336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45969.386795833336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45969.386795833336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45969.386795833336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45969.386795833336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45969.386795833336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45969.386795833336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45969.386795833336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45969.386795833336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45969.386795833336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45969.386795833336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45969.386795833336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45969.386795833336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45969.386795833336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45969.386795833336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45969.386795833336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45969.386795833336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45969.386795833336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45969.386795833336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45969.386795833336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45969.386795833336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45969.386795833336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45969.386795833336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45969.386795833336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45969.386795833336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45969.386795833336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45969.386795833336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45969.386795833336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45969.386795833336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45969.386795833336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45969.386795833336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45969.386795833336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45969.386795833336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45969.386795833336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45969.386795833336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45969.386795833336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45969.386795833336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45969.386795833336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45969.386795833336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45969.386795833336</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45969.386795833336</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144.38695787037432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45969.386795833336</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6.3034259263076819E-2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45969.386795833336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45969.386795833336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45969.386795833336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45969.386795833336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45969.386795833336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45969.386795833336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45969.386795833336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45969.386795833336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45969.386795833336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45969.386795833336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45969.386795833336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45969.386795833336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45969.386795833336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45969.386795833336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45969.386795833336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45969.386795833336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45969.386795833336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45969.386795833336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45969.386795833336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45969.386795833336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45969.386795833336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45969.386795833336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45969.386795833336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45969.386795833336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45969.386795833336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45969.386795833336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45969.386795833336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45969.386795833336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45969.386795833336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45969.386795833336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45969.386795833336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45969.386795833336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45969.386795833336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45969.386795833336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45969.386795833336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45969.386795833336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45969.386795833336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45969.386795833336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45969.386795833336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45969.386795833336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45969.386795833336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45969.386795833336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45969.386795833336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45969.386795833336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45969.386795833336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45969.386795833336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45969.386795833336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45969.386795833336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45969.386795833336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45969.386795833336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45969.386795833336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45969.386795833336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45969.386795833336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45969.386795833336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45969.386795833336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45969.386795833336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45969.386795833336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45969.386795833336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45969.386795833336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45969.386795833336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45969.386795833336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45969.386795833336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45969.386795833336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45969.386795833336</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3.6344444444694091E-2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45969.386795833336</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45969.386795833336</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45969.386795833336</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45969.386795833336</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45969.386795833336</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45969.386795833336</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45969.386795833336</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45969.386795833336</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45969.386795833336</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45969.386795833336</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45969.386795833336</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45969.386795833336</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45969.386795833336</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45969.386795833336</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45969.386795833336</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45969.386795833336</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45969.386795833336</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45969.386795833336</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45969.386795833336</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45969.386795833336</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45969.386795833336</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45969.386795833336</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45969.386795833336</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45969.386795833336</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45969.386795833336</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45969.386795833336</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45969.386795833336</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45969.386795833336</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45969.386795833336</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45969.386795833336</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45969.386795833336</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45969.386795833336</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45969.386795833336</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45969.386795833336</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45969.386795833336</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45969.386795833336</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45969.386795833336</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45969.386795833336</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45969.386795833336</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45969.386795833336</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45969.386795833336</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45969.386795833336</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45969.386795833336</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45969.386795833336</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45969.386795833336</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45969.386795833336</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45969.386795833336</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45969.386795833336</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45969.386795833336</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45969.386795833336</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45969.386795833336</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45969.386795833336</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45969.386795833336</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45969.386795833336</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45969.386795833336</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45969.386795833336</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45969.386795833336</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45969.386795833336</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45969.386795833336</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45969.386795833336</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45969.386795833336</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45969.386795833336</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45969.386795833336</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45969.386795833336</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45969.386795833336</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45969.386795833336</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45969.386795833336</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45969.386795833336</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45969.386795833336</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45969.386795833336</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45969.386795833336</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45969.386795833336</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45969.386795833336</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45969.386795833336</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45969.386795833336</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45969.386795833336</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45969.386795833336</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45969.386795833336</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45969.386795833336</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45969.386795833336</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45969.386795833336</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45969.386795833336</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45969.386795833336</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45969.386795833336</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45969.386795833336</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45969.386795833336</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45969.386795833336</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45969.386795833336</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45969.386795833336</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45969.386795833336</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45969.386795833336</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45969.386795833336</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45969.386795833336</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45969.386795833336</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45969.386795833336</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45969.386795833336</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45969.386795833336</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45969.386795833336</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45969.386795833336</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45969.386795833336</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45969.386795833336</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45969.386795833336</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45969.386795833336</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45969.386795833336</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45969.386795833336</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45969.386795833336</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45969.386795833336</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45969.386795833336</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45969.386795833336</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45969.386795833336</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45969.386795833336</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45969.386795833336</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45969.386795833336</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45969.386795833336</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45969.386795833336</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45969.386795833336</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45969.386795833336</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45969.386795833336</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45969.386795833336</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45969.386795833336</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45969.386795833336</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45969.386795833336</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45969.386795833336</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45969.386795833336</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45969.386795833336</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45969.386795833336</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45969.386795833336</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45969.386795833336</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45969.386795833336</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45969.386795833336</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45969.386795833336</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45969.386795833336</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45969.386795833336</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45969.386795833336</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45969.386795833336</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45969.386795833336</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45969.386795833336</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45969.386795833336</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45969.386795833336</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45969.386795833336</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45969.386795833336</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45969.386795833336</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45969.386795833336</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45969.386795833336</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45969.386795833336</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45969.386795833336</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45969.386795833336</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45969.386795833336</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45969.386795833336</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45969.386795833336</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45969.386795833336</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45969.386795833336</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45969.386795833336</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45969.386795833336</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45969.386795833336</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45969.386795833336</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45969.386795833336</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45969.386795833336</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45969.386795833336</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45969.386795833336</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45969.386795833336</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45969.386795833336</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45969.386795833336</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45969.386795833336</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45969.386795833336</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45969.386795833336</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45969.386795833336</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45969.386795833336</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45969.386795833336</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45969.386795833336</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45969.386795833336</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45969.386795833336</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45969.386795833336</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45969.386795833336</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45969.386795833336</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45969.386795833336</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45969.386795833336</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45969.386795833336</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45969.386795833336</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45969.386795833336</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45969.386795833336</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45969.386795833336</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45969.386795833336</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45969.386795833336</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45969.386795833336</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45969.386795833336</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45969.386795833336</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45969.386795833336</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45969.386795833336</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45969.386795833336</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45969.386795833336</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45969.386795833336</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45969.386795833336</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45969.386795833336</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45969.386795833336</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45969.386795833336</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45969.386795833336</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45969.386795833336</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45969.386795833336</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45969.386795833336</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45969.386795833336</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45969.386795833336</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45969.386795833336</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45969.386795833336</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45969.386795833336</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45969.386795833336</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45969.386795833336</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45969.386795833336</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45969.386795833336</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45969.386795833336</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45969.386795833336</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45969.386795833336</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45969.386795833336</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45969.386795833336</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45969.386795833336</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45969.386795833336</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45969.386795833336</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45969.386795833336</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45969.386795833336</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45969.386795833336</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45969.386795833336</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45969.386795833336</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45969.386795833336</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45969.386795833336</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45969.386795833336</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45969.386795833336</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45969.386795833336</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45969.386795833336</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45969.386795833336</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45969.386795833336</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45969.386795833336</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45969.386795833336</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45969.386795833336</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45969.386795833336</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45969.386795833336</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45969.386795833336</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45969.386795833336</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45969.386795833336</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45969.386795833336</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45969.386795833336</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45969.386795833336</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45969.386795833336</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45969.386795833336</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45969.386795833336</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45969.386795833336</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45969.386795833336</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45969.386795833336</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45969.386795833336</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45969.386795833336</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45969.386795833336</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45969.386795833336</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45969.386795833336</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45969.386795833336</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45969.386795833336</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45969.386795833336</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45969.386795833336</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45969.386795833336</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45969.386795833336</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45969.386795833336</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45969.386795833336</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45969.386795833336</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45969.386795833336</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45969.386795833336</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45969.386795833336</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45969.386795833336</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45969.386795833336</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45969.386795833336</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45969.386795833336</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45969.386795833336</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45969.386795833336</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45969.386795833336</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45969.386795833336</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45969.386795833336</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45969.386795833336</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45969.386795833336</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45969.386795833336</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45969.386795833336</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45969.386795833336</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45969.386795833336</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45969.386795833336</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45969.386795833336</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45969.386795833336</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45969.386795833336</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45969.386795833336</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45969.386795833336</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45969.386795833336</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45969.386795833336</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45969.386795833336</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45969.386795833336</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45969.386795833336</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45969.386795833336</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45969.386795833336</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45969.386795833336</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45969.386795833336</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45969.386795833336</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45969.386795833336</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45969.386795833336</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45969.386795833336</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45969.386795833336</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45969.386795833336</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45969.386795833336</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45969.386795833336</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45969.386795833336</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45969.386795833336</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45969.386795833336</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45969.386795833336</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45969.386795833336</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45969.386795833336</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45969.386795833336</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45969.386795833336</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45969.386795833336</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45969.386795833336</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45969.386795833336</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45969.386795833336</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45969.386795833336</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45969.386795833336</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45969.386795833336</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45969.386795833336</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45969.386795833336</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45969.386795833336</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45969.386795833336</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45969.386795833336</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45969.386795833336</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45969.386795833336</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45969.386795833336</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45969.386795833336</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45969.386795833336</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45969.386795833336</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45969.386795833336</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45969.386795833336</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45969.386795833336</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45969.386795833336</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45969.386795833336</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45969.386795833336</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45969.386795833336</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45969.386795833336</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45969.386795833336</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45969.386795833336</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45969.386795833336</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45969.386795833336</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45969.386795833336</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45969.386795833336</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45969.386795833336</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45969.386795833336</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45969.386795833336</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45969.386795833336</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45969.386795833336</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45969.386795833336</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45969.386795833336</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45969.386795833336</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45969.386795833336</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45969.386795833336</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45969.386795833336</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45969.386795833336</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45969.386795833336</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45969.386795833336</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45969.386795833336</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45969.386795833336</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45969.386795833336</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45969.386795833336</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45969.386795833336</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45969.386795833336</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45969.386795833336</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45969.386795833336</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45969.386795833336</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45969.386795833336</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45969.386795833336</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45969.386795833336</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45969.386795833336</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45969.386795833336</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45969.386795833336</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45969.386795833336</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45969.386795833336</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45969.386795833336</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45969.386795833336</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45969.386795833336</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45969.386795833336</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45969.386795833336</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45969.386795833336</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45969.386795833336</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45969.386795833336</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45969.386795833336</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45969.386795833336</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45969.386795833336</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45969.386795833336</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45969.386795833336</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45969.386795833336</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45969.386795833336</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45969.386795833336</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45969.386795833336</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45969.386795833336</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45969.386795833336</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45969.386795833336</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45969.386795833336</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45969.386795833336</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45969.386795833336</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45969.386795833336</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45969.386795833336</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45969.386795833336</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45969.386795833336</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45969.386795833336</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45969.386795833336</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45969.386795833336</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45969.386795833336</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45969.386795833336</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45969.386795833336</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45969.386795833336</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45969.386795833336</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45969.386795833336</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45969.386795833336</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45969.386795833336</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45969.386795833336</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45969.386795833336</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45969.386795833336</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45969.386795833336</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45969.386795833336</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45969.386795833336</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45969.386795833336</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45969.386795833336</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45969.386795833336</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45969.386795833336</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45969.386795833336</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45969.386795833336</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45969.386795833336</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45969.386795833336</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45969.386795833336</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45969.386795833336</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45969.386795833336</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45969.386795833336</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45969.386795833336</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45969.386795833336</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45969.386795833336</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45969.386795833336</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45969.386795833336</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45969.386795833336</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45969.386795833336</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45969.386795833336</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45969.386795833336</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45969.386795833336</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45969.386795833336</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45969.386795833336</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45969.386795833336</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45969.386795833336</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45969.386795833336</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45969.386795833336</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45969.386795833336</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45969.386795833336</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45969.386795833336</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45969.386795833336</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45969.386795833336</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45969.386795833336</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45969.386795833336</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45969.386795833336</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45969.386795833336</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45969.386795833336</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45969.386795833336</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45969.386795833336</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45969.386795833336</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45969.386795833336</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45969.386795833336</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45969.386795833336</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45969.386795833336</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45969.386795833336</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45969.386795833336</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45969.386795833336</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45969.386795833336</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45969.386795833336</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45969.386795833336</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45969.386795833336</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45969.386795833336</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45969.386795833336</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45969.386795833336</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45969.386795833336</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45969.386795833336</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45969.386795833336</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45969.386795833336</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45969.386795833336</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45969.386795833336</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45969.386795833336</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45969.386795833336</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45969.386795833336</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45969.386795833336</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45969.386795833336</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45969.386795833336</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45969.386795833336</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45969.386795833336</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45969.386795833336</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45969.386795833336</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45969.386795833336</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45969.386795833336</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45969.386795833336</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45969.386795833336</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45969.386795833336</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45969.386795833336</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45969.386795833336</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45969.386795833336</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45969.386795833336</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45969.386795833336</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45969.386795833336</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45969.386795833336</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45969.386795833336</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45969.386795833336</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45969.386795833336</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45969.386795833336</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45969.386795833336</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45969.386795833336</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45969.386795833336</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45969.386795833336</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45969.386795833336</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45969.386795833336</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45969.386795833336</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45969.386795833336</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45969.386795833336</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45969.386795833336</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45969.386795833336</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45969.386795833336</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45969.386795833336</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45969.386795833336</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45969.386795833336</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45969.386795833336</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45969.386795833336</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45969.386795833336</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45969.386795833336</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45969.386795833336</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45969.386795833336</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45969.386795833336</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45969.386795833336</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45969.386795833336</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45969.386795833336</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45969.386795833336</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45969.386795833336</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45969.386795833336</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45969.386795833336</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45969.386795833336</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45969.386795833336</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45969.386795833336</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45969.386795833336</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45969.386795833336</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45969.386795833336</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45969.386795833336</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45969.386795833336</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45969.386795833336</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45969.386795833336</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45969.386795833336</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45969.386795833336</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45969.386795833336</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45969.386795833336</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45969.386795833336</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45969.386795833336</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45969.386795833336</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45969.386795833336</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45969.386795833336</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45969.386795833336</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45969.386795833336</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45969.386795833336</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45969.386795833336</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45969.386795833336</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45969.386795833336</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45969.386795833336</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45969.386795833336</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45969.386795833336</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45969.386795833336</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45969.386795833336</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45969.386795833336</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45969.386795833336</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45969.386795833336</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45969.386795833336</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45969.386795833336</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45969.386795833336</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45969.386795833336</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45969.386795833336</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45969.386795833336</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45969.386795833336</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45969.386795833336</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45969.386795833336</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45969.386795833336</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45969.386795833336</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45969.386795833336</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45969.386795833336</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45969.386795833336</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45969.386795833336</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45969.386795833336</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45969.386795833336</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45969.386795833336</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45969.386795833336</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45969.386795833336</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45969.386795833336</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45969.386795833336</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45969.386795833336</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45969.386795833336</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45969.386795833336</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45969.386795833336</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45969.386795833336</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45969.386795833336</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45969.386795833336</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45969.386795833336</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45969.386795833336</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45969.386795833336</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45969.386795833336</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45969.386795833336</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45969.386795833336</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45969.386795833336</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45969.386795833336</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45969.386795833336</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45969.386795833336</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45969.386795833336</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45969.386795833336</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45969.386795833336</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45969.386795833336</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45969.386795833336</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45969.386795833336</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45969.386795833336</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45969.386795833336</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45969.386795833336</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45969.386795833336</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45969.386795833336</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45969.386795833336</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45969.386795833336</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45969.386795833336</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45969.386795833336</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45969.386795833336</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45969.386795833336</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45969.386795833336</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45969.386795833336</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45969.386795833336</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45969.386795833336</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45969.386795833336</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45969.386795833336</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45969.386795833336</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45969.386795833336</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45969.386795833336</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45969.386795833336</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45969.386795833336</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45969.386795833336</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45969.386795833336</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45969.386795833336</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45969.386795833336</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45969.386795833336</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45969.386795833336</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45969.386795833336</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45969.386795833336</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45969.386795833336</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45969.386795833336</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45969.386795833336</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45969.386795833336</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45969.386795833336</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45969.386795833336</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45969.386795833336</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45969.386795833336</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45969.386795833336</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45969.386795833336</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45969.386795833336</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45969.386795833336</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45969.386795833336</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45969.386795833336</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45969.386795833336</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45969.386795833336</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45969.386795833336</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45969.386795833336</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45969.386795833336</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45969.386795833336</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45969.386795833336</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45969.386795833336</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45969.386795833336</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45969.386795833336</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45969.386795833336</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45969.386795833336</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45969.386795833336</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45969.386795833336</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45969.386795833336</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45969.386795833336</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45969.386795833336</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45969.386795833336</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45969.386795833336</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45969.386795833336</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45969.386795833336</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45969.386795833336</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45969.386795833336</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45969.386795833336</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45969.386795833336</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45969.386795833336</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45969.386795833336</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45969.386795833336</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45969.386795833336</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45969.386795833336</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45969.386795833336</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45969.386795833336</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45969.386795833336</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45969.386795833336</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45969.386795833336</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45969.386795833336</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45969.386795833336</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45969.386795833336</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45969.386795833336</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45969.386795833336</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45969.386795833336</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45969.386795833336</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45969.386795833336</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45969.386795833336</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45969.386795833336</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45969.386795833336</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45969.386795833336</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45969.386795833336</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45969.386795833336</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45969.386795833336</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45969.386795833336</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45969.386795833336</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45969.386795833336</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45969.386795833336</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45969.386795833336</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45969.386795833336</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45969.386795833336</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45969.386795833336</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45969.386795833336</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45969.386795833336</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45969.386795833336</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45969.386795833336</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45969.386795833336</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45969.386795833336</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45969.386795833336</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45969.386795833336</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45969.386795833336</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45969.386795833336</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45969.386795833336</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45969.386795833336</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45969.386795833336</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45969.386795833336</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45969.386795833336</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45969.386795833336</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45969.386795833336</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45969.386795833336</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45969.386795833336</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45969.386795833336</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45969.386795833336</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45969.386795833336</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45969.386795833336</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45969.386795833336</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45969.386795833336</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45969.386795833336</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45969.386795833336</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45969.386795833336</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45969.386795833336</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45969.386795833336</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45969.386795833336</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45969.386795833336</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45969.386795833336</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45969.386795833336</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45969.386795833336</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45969.386795833336</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45969.386795833336</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45969.386795833336</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45969.386795833336</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45969.386795833336</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45969.386795833336</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45969.386795833336</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45969.386795833336</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45969.386795833336</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45969.386795833336</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45969.386795833336</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45969.386795833336</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45969.386795833336</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45969.386795833336</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45969.386795833336</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45969.386795833336</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45969.386795833336</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45969.386795833336</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45969.386795833336</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45969.386795833336</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45969.386795833336</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45969.386795833336</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45969.386795833336</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45969.386795833336</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45969.386795833336</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45969.386795833336</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45969.386795833336</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45969.386795833336</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45969.386795833336</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45969.386795833336</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45969.386795833336</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45969.386795833336</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45969.386795833336</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45969.386795833336</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45969.386795833336</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45969.386795833336</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45969.386795833336</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45969.386795833336</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45969.386795833336</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45969.386795833336</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45969.386795833336</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45969.386795833336</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45969.386795833336</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45969.386795833336</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45969.386795833336</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45969.386795833336</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45969.386795833336</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45969.386795833336</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45969.386795833336</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45969.386795833336</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45969.386795833336</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45969.386795833336</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45969.386795833336</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45969.386795833336</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45969.386795833336</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45969.386795833336</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45969.386795833336</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45969.386795833336</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45969.386795833336</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45969.386795833336</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45969.386795833336</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45969.386795833336</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45969.386795833336</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45969.386795833336</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45969.386795833336</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45969.386795833336</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45969.386795833336</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45969.386795833336</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45969.386795833336</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45969.386795833336</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45969.386795833336</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45969.386795833336</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45969.386795833336</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45969.386795833336</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45969.386795833336</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45969.386795833336</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45969.386795833336</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45969.386795833336</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45969.386795833336</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45969.386795833336</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45969.386795833336</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45969.386795833336</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45969.386795833336</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45969.386795833336</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45969.386795833336</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45969.386795833336</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45969.386795833336</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45969.386795833336</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45969.386795833336</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45969.386795833336</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45969.386795833336</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45969.386795833336</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45969.386795833336</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45969.386795833336</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45969.386795833336</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45969.386795833336</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45969.386795833336</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45969.386795833336</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45969.386795833336</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45969.386795833336</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45969.386795833336</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45969.386795833336</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45969.386795833336</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45969.386795833336</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45969.386795833336</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45969.386795833336</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45969.386795833336</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45969.386795833336</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45969.386795833336</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45969.386795833336</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45969.386795833336</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45969.386795833336</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45969.386795833336</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45969.386795833336</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45969.386795833336</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45969.386795833336</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45969.386795833336</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45969.386795833336</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45969.386795833336</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45969.386795833336</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45969.386795833336</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45969.386795833336</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45969.386795833336</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45969.386795833336</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45969.386795833336</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45969.386795833336</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45969.386795833336</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45969.386795833336</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45969.386795833336</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45969.386795833336</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45969.386795833336</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45969.386795833336</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45969.386795833336</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45969.386795833336</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45969.386795833336</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45969.386795833336</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45969.386795833336</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45969.386795833336</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45969.386795833336</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45969.386795833336</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45969.386795833336</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45969.386795833336</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45969.386795833336</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45969.386795833336</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45969.386795833336</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45969.386795833336</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45969.386795833336</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45969.386795833336</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45969.386795833336</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45969.386795833336</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45969.386795833336</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45969.386795833336</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45969.386795833336</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45969.386795833336</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45969.386795833336</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45969.386795833336</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45969.386795833336</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45969.386795833336</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45969.386795833336</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45969.386795833336</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45969.386795833336</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45969.386795833336</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45969.386795833336</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45969.386795833336</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45969.386795833336</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45969.386795833336</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45969.386795833336</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45969.386795833336</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45969.386795833336</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45969.386795833336</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45969.386795833336</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45969.386795833336</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45969.386795833336</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45969.386795833336</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45969.386795833336</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45969.386795833336</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45969.386795833336</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45969.386795833336</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45969.386795833336</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45969.386795833336</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45969.386795833336</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45969.386795833336</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45969.386795833336</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45969.386795833336</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45969.386795833336</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45969.386795833336</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45969.386795833336</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45969.386795833336</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45969.386795833336</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45969.386795833336</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45969.386795833336</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45969.386795833336</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45969.386795833336</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45969.386795833336</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45969.386795833336</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45969.386795833336</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45969.386795833336</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45969.386795833336</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45969.386795833336</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45969.386795833336</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45969.386795833336</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45969.386795833336</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45969.386795833336</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45969.386795833336</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45969.386795833336</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45969.386795833336</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45969.386795833336</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45969.386795833336</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45969.386795833336</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45969.386795833336</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45969.386795833336</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45969.386795833336</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45969.386795833336</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45969.386795833336</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45969.386795833336</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45969.386795833336</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45969.386795833336</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45969.386795833336</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45969.386795833336</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45969.386795833336</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45969.386795833336</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45969.386795833336</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45969.386795833336</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45969.386795833336</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45969.386795833336</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45969.386795833336</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45969.386795833336</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45969.386795833336</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45969.386795833336</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45969.386795833336</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45969.386795833336</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45969.386795833336</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45969.386795833336</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45969.386795833336</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45969.386795833336</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45969.386795833336</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45969.386795833336</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45969.386795833336</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45969.386795833336</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45969.386795833336</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45969.386795833336</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45969.386795833336</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45969.386795833336</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45969.386795833336</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45969.386795833336</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45969.386795833336</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45969.386795833336</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45969.386795833336</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45969.386795833336</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45969.386795833336</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45969.386795833336</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45969.386795833336</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45969.386795833336</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45969.386795833336</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45969.386795833336</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45969.386795833336</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45969.386795833336</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45969.386795833336</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45969.386795833336</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45969.386795833336</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45969.386795833336</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45969.386795833336</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45969.386795833336</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45969.386795833336</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45969.386795833336</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45969.386795833336</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45969.386795833336</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45969.386795833336</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45969.386795833336</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45969.386795833336</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45969.386795833336</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45969.386795833336</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45969.386795833336</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45969.386795833336</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45969.386795833336</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45969.386795833336</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45969.386795833336</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45969.386795833336</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45969.386795833336</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45969.386795833336</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45969.386795833336</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45969.386795833336</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45969.386795833336</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45969.386795833336</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45969.386795833336</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45969.386795833336</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45969.386795833336</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45969.386795833336</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45969.386795833336</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45969.386795833336</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45969.386795833336</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45969.386795833336</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45969.386795833336</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45969.386795833336</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45969.386795833336</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45969.386795833336</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45969.386795833336</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45969.386795833336</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45969.386795833336</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45969.386795833336</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45969.386795833336</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45969.386795833336</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45969.386795833336</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45969.386795833336</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45969.386795833336</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45969.386795833336</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265.90607824073959</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7.0129166670085397E-2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4.790694444818655E-2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1.4203240745700896E-2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
      </c>
      <c r="C6" s="109"/>
      <c r="D6" s="110"/>
      <c r="E6" s="95"/>
      <c r="F6" s="111"/>
      <c r="G6" s="112">
        <f t="shared" ca="1" si="0"/>
        <v>45969.386795833336</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45969.386795833336</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45969.386795833336</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45969.386795833336</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45969.386795833336</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45969.386795833336</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45969.386795833336</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45969.386795833336</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45969.386795833336</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45969.386795833336</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45969.386795833336</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45969.386795833336</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45969.386795833336</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45969.386795833336</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45969.386795833336</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45969.386795833336</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45969.386795833336</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45969.386795833336</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45969.386795833336</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45969.386795833336</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45969.386795833336</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45969.386795833336</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45969.386795833336</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45969.386795833336</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45969.386795833336</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45969.386795833336</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45969.386795833336</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45969.386795833336</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45969.386795833336</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45969.386795833336</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45969.386795833336</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45969.386795833336</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45969.386795833336</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45969.386795833336</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45969.386795833336</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45969.386795833336</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45969.386795833336</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45969.386795833336</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45969.386795833336</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45969.386795833336</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45969.386795833336</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45969.386795833336</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45969.386795833336</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45969.386795833336</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45969.386795833336</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45969.386795833336</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45969.386795833336</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45969.386795833336</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45969.386795833336</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45969.386795833336</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45969.386795833336</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45969.386795833336</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45969.386795833336</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45969.386795833336</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45969.386795833336</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45969.386795833336</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45969.386795833336</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45969.386795833336</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45969.386795833336</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45969.386795833336</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45969.386795833336</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45969.386795833336</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45969.386795833336</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45969.386795833336</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45969.386795833336</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45969.386795833336</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45969.386795833336</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45969.386795833336</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45969.386795833336</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45969.386795833336</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45969.386795833336</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45969.386795833336</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45969.386795833336</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45969.386795833336</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45969.386795833336</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45969.386795833336</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45969.386795833336</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45969.386795833336</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45969.386795833336</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45969.386795833336</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45969.386795833336</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45969.386795833336</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45969.386795833336</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45969.386795833336</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45969.386795833336</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45969.386795833336</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45969.386795833336</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45969.386795833336</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45969.386795833336</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45969.386795833336</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45969.386795833336</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45969.386795833336</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45969.386795833336</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45969.386795833336</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45969.386795833336</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45969.386795833336</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45969.386795833336</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39122</v>
      </c>
      <c r="B2" s="37" t="str">
        <f>IFERROR(VLOOKUP(D2,DB!A:K,11,0),"")</f>
        <v>R5</v>
      </c>
      <c r="C2" s="37">
        <v>3</v>
      </c>
      <c r="D2" s="107" t="s">
        <v>36011</v>
      </c>
      <c r="E2" s="37" t="s">
        <v>39021</v>
      </c>
      <c r="F2" s="38">
        <v>45891.832060185188</v>
      </c>
      <c r="G2" s="122">
        <f ca="1">IFERROR(NOW()-F2,"")</f>
        <v>77.554735648147471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43.197918518519145</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4" ca="1" si="1">IFERROR(NOW()-F4,"")</f>
        <v>20.725684722223377</v>
      </c>
      <c r="H4" s="131">
        <v>45948.661111111112</v>
      </c>
      <c r="I4" s="130" t="str">
        <f>IFERROR(VLOOKUP(D4,DB!A:F,6,0),"")</f>
        <v>SCECO</v>
      </c>
      <c r="J4" s="130" t="str">
        <f>IFERROR(VLOOKUP(D4,DB!A:G,7,0),"")</f>
        <v>Dead</v>
      </c>
      <c r="K4" s="130" t="s">
        <v>39127</v>
      </c>
      <c r="L4" s="130" t="str">
        <f>IFERROR(VLOOKUP(D4,DB!A:I,9,0),"")</f>
        <v>Latis</v>
      </c>
    </row>
    <row r="5" spans="1:13" ht="30.75">
      <c r="A5" s="130" t="s">
        <v>39128</v>
      </c>
      <c r="B5" s="130" t="str">
        <f>IFERROR(VLOOKUP(D5,DB!A:K,11,0),"")</f>
        <v>R5</v>
      </c>
      <c r="C5" s="130">
        <v>1</v>
      </c>
      <c r="D5" s="130" t="s">
        <v>32330</v>
      </c>
      <c r="E5" s="107" t="s">
        <v>39021</v>
      </c>
      <c r="F5" s="131">
        <v>45968.848599537036</v>
      </c>
      <c r="G5" s="132">
        <f t="shared" ca="1" si="1"/>
        <v>0.53819629630015697</v>
      </c>
      <c r="H5" s="131">
        <v>45968.827465277776</v>
      </c>
      <c r="I5" s="130" t="str">
        <f>IFERROR(VLOOKUP(D5,DB!A:F,6,0),"")</f>
        <v>SCECO</v>
      </c>
      <c r="J5" s="130" t="str">
        <f>IFERROR(VLOOKUP(D5,DB!A:G,7,0),"")</f>
        <v>Dead</v>
      </c>
      <c r="K5" s="130" t="s">
        <v>39129</v>
      </c>
      <c r="L5" s="130" t="str">
        <f>IFERROR(VLOOKUP(D5,DB!A:I,9,0),"")</f>
        <v>Latis</v>
      </c>
    </row>
    <row r="6" spans="1:13" ht="30">
      <c r="A6" s="130" t="s">
        <v>39130</v>
      </c>
      <c r="B6" s="130" t="str">
        <f>IFERROR(VLOOKUP(D6,DB!A:K,11,0),"")</f>
        <v>R5</v>
      </c>
      <c r="C6" s="130">
        <v>1</v>
      </c>
      <c r="D6" s="130" t="s">
        <v>31937</v>
      </c>
      <c r="E6" s="130" t="s">
        <v>39021</v>
      </c>
      <c r="F6" s="131">
        <v>45969.156712962962</v>
      </c>
      <c r="G6" s="132">
        <f t="shared" ca="1" si="1"/>
        <v>0.2300828703737352</v>
      </c>
      <c r="H6" s="131">
        <v>45968.953599537039</v>
      </c>
      <c r="I6" s="130" t="str">
        <f>IFERROR(VLOOKUP(D6,DB!A:F,6,0),"")</f>
        <v>SCECO</v>
      </c>
      <c r="J6" s="130" t="str">
        <f>IFERROR(VLOOKUP(D6,DB!A:G,7,0),"")</f>
        <v>Good</v>
      </c>
      <c r="K6" s="130" t="s">
        <v>39131</v>
      </c>
      <c r="L6" s="130" t="str">
        <f>IFERROR(VLOOKUP(D6,DB!A:I,9,0),"")</f>
        <v>Latis</v>
      </c>
    </row>
    <row r="7" spans="1:13">
      <c r="A7" s="130" t="s">
        <v>39132</v>
      </c>
      <c r="B7" s="130" t="str">
        <f>IFERROR(VLOOKUP(D7,DB!A:K,11,0),"")</f>
        <v>R5</v>
      </c>
      <c r="C7" s="130">
        <v>10</v>
      </c>
      <c r="D7" s="130" t="s">
        <v>34360</v>
      </c>
      <c r="E7" s="130" t="s">
        <v>39133</v>
      </c>
      <c r="F7" s="131">
        <v>45969.375277777777</v>
      </c>
      <c r="G7" s="132">
        <f t="shared" ca="1" si="1"/>
        <v>1.1518055558553897E-2</v>
      </c>
      <c r="H7" s="131">
        <v>45969.364062499997</v>
      </c>
      <c r="I7" s="130" t="str">
        <f>IFERROR(VLOOKUP(D7,DB!A:F,6,0),"")</f>
        <v>SCECO</v>
      </c>
      <c r="J7" s="130" t="str">
        <f>IFERROR(VLOOKUP(D7,DB!A:G,7,0),"")</f>
        <v>Vandalized</v>
      </c>
      <c r="K7" s="130" t="s">
        <v>39134</v>
      </c>
      <c r="L7" s="130" t="str">
        <f>IFERROR(VLOOKUP(D7,DB!A:I,9,0),"")</f>
        <v>Latis</v>
      </c>
    </row>
    <row r="8" spans="1:13">
      <c r="A8" s="130"/>
      <c r="B8" s="130" t="str">
        <f>IFERROR(VLOOKUP(D8,DB!A:K,11,0),"")</f>
        <v/>
      </c>
      <c r="C8" s="130"/>
      <c r="D8" s="130"/>
      <c r="E8" s="130"/>
      <c r="F8" s="131"/>
      <c r="G8" s="132">
        <f t="shared" ca="1" si="1"/>
        <v>45969.386795833336</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45969.386795833336</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45969.386795833336</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45969.386795833336</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45969.386795833336</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45969.386795833336</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45969.386795833336</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45969.386795833336</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45969.386795833336</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45969.386795833336</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45969.386795833336</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45969.386795833336</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45969.386795833336</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45969.386795833336</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45969.386795833336</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45969.386795833336</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45969.386795833336</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45969.386795833336</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45969.386795833336</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45969.386795833336</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45969.386795833336</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45969.386795833336</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45969.386795833336</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45969.386795833336</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45969.386795833336</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45969.386795833336</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45969.386795833336</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45969.386795833336</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45969.386795833336</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45969.386795833336</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45969.386795833336</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45969.386795833336</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45969.386795833336</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45969.386795833336</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45969.386795833336</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45969.386795833336</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45969.386795833336</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45969.386795833336</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45969.386795833336</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45969.386795833336</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45969.386795833336</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45969.386795833336</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45969.386795833336</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45969.386795833336</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45969.386795833336</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45969.386795833336</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45969.386795833336</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45969.386795833336</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45969.386795833336</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45969.386795833336</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45969.386795833336</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45969.386795833336</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45969.386795833336</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45969.386795833336</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45969.386795833336</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45969.386795833336</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45969.386795833336</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45969.386795833336</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45969.386795833336</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45969.386795833336</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45969.386795833336</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45969.386795833336</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45969.386795833336</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45969.386795833336</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45969.386795833336</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45969.386795833336</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45969.386795833336</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45969.386795833336</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45969.386795833336</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45969.386795833336</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45969.386795833336</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45969.386795833336</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45969.386795833336</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45969.386795833336</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45969.386795833336</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45969.386795833336</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45969.386795833336</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45969.386795833336</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45969.386795833336</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45969.386795833336</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45969.386795833336</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45969.386795833336</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45969.386795833336</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45969.386795833336</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45969.386795833336</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45969.386795833336</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45969.386795833336</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45969.386795833336</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45969.386795833336</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45969.386795833336</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45969.386795833336</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45969.386795833336</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45969.386795833336</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45969.386795833336</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45969.386795833336</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45969.386795833336</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45969.386795833336</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45969.386795833336</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45969.386795833336</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45969.386795833336</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45969.386795833336</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45969.386795833336</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45969.386795833336</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45969.386795833336</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45969.386795833336</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45969.386795833336</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45969.386795833336</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45969.386795833336</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45969.386795833336</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45969.386795833336</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45969.386795833336</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45969.386795833336</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45969.386795833336</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45969.386795833336</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45969.386795833336</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45969.386795833336</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45969.386795833336</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45969.386795833336</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45969.386795833336</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45969.386795833336</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45969.386795833336</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45969.386795833336</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45969.386795833336</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45969.386795833336</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45969.386795833336</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45969.386795833336</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45969.386795833336</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45969.386795833336</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45969.386795833336</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45969.386795833336</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45969.386795833336</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45969.386795833336</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45969.386795833336</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45969.386795833336</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45969.386795833336</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45969.386795833336</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45969.386795833336</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45969.386795833336</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45969.386795833336</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45969.386795833336</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45969.386795833336</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45969.386795833336</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45969.386795833336</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45969.386795833336</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45969.386795833336</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45969.386795833336</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45969.386795833336</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45969.386795833336</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45969.386795833336</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45969.386795833336</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45969.386795833336</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45969.386795833336</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45969.386795833336</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45969.386795833336</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45969.386795833336</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45969.386795833336</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45969.386795833336</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45969.386795833336</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45969.386795833336</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45969.386795833336</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45969.386795833336</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45969.386795833336</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45969.386795833336</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45969.386795833336</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45969.386795833336</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45969.386795833336</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45969.386795833336</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45969.386795833336</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45969.386795833336</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45969.386795833336</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45969.386795833336</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45969.386795833336</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45969.386795833336</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45969.386795833336</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45969.386795833336</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45969.386795833336</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45969.386795833336</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45969.386795833336</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45969.386795833336</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45969.386795833336</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45969.386795833336</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45969.386795833336</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45969.386795833336</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45969.386795833336</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45969.386795833336</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45969.386795833336</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45969.386795833336</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45969.386795833336</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45969.386795833336</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45969.386795833336</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45969.386795833336</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45969.386795833336</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45969.386795833336</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45969.386795833336</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45969.386795833336</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45969.386795833336</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45969.386795833336</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45969.386795833336</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45969.386795833336</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45969.386795833336</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45969.386795833336</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45969.386795833336</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45969.386795833336</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45969.386795833336</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45969.386795833336</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45969.386795833336</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45969.386795833336</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45969.386795833336</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45969.386795833336</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45969.386795833336</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45969.386795833336</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45969.386795833336</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45969.386795833336</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45969.386795833336</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45969.386795833336</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45969.386795833336</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45969.386795833336</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45969.386795833336</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45969.386795833336</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45969.386795833336</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45969.386795833336</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45969.386795833336</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45969.386795833336</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45969.386795833336</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45969.386795833336</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45969.386795833336</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45969.386795833336</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45969.386795833336</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45969.386795833336</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45969.386795833336</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45969.386795833336</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45969.386795833336</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45969.386795833336</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45969.386795833336</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45969.386795833336</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45969.386795833336</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45969.386795833336</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45969.386795833336</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45969.386795833336</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45969.386795833336</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45969.386795833336</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45969.386795833336</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45969.386795833336</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45969.386795833336</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45969.386795833336</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45969.386795833336</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45969.386795833336</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45969.386795833336</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45969.386795833336</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45969.386795833336</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45969.386795833336</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45969.386795833336</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45969.386795833336</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45969.386795833336</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45969.386795833336</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45969.386795833336</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45969.386795833336</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45969.386795833336</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45969.386795833336</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45969.386795833336</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45969.386795833336</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45969.386795833336</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45969.386795833336</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45969.386795833336</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45969.386795833336</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45969.386795833336</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45969.386795833336</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45969.386795833336</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4</v>
      </c>
      <c r="D2" s="151" t="s">
        <v>35009</v>
      </c>
      <c r="E2" s="130" t="s">
        <v>39021</v>
      </c>
      <c r="F2" s="150">
        <v>45969.365787037037</v>
      </c>
      <c r="G2" s="105">
        <f t="shared" ref="G2:G16" ca="1" si="0">IFERROR(NOW()-F2,"-")</f>
        <v>2.1008796298701782E-2</v>
      </c>
      <c r="H2" s="150">
        <v>45969.356898148151</v>
      </c>
      <c r="I2" s="148" t="str">
        <f>IFERROR(VLOOKUP(D2,DB!A:F,6,0),"")</f>
        <v>SCECO+STB</v>
      </c>
      <c r="J2" s="148" t="str">
        <f>IFERROR(VLOOKUP(D2,DB!A:G,7,0),"")</f>
        <v>Dead</v>
      </c>
      <c r="K2" s="152" t="s">
        <v>39136</v>
      </c>
      <c r="L2" s="153" t="str">
        <f>IFERROR(VLOOKUP(D2,DB!A:I,9,0),"")</f>
        <v>Latis</v>
      </c>
    </row>
    <row r="3" spans="1:16382" ht="31.5" customHeight="1">
      <c r="A3" s="147"/>
      <c r="B3" s="148" t="str">
        <f>IFERROR(VLOOKUP(D3,DB!A:K,11,0),"")</f>
        <v/>
      </c>
      <c r="C3" s="149"/>
      <c r="D3" s="148"/>
      <c r="E3" s="130"/>
      <c r="F3" s="150"/>
      <c r="G3" s="105">
        <f t="shared" ca="1" si="0"/>
        <v>45969.386795833336</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45969.386795833336</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45969.386795833336</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45969.386795833336</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45969.386795833336</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45969.386795833336</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45969.386795833336</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45969.386795833336</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45969.386795833336</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45969.386795833336</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45969.386795833336</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45969.386795833336</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45969.386795833336</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45969.386795833336</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45969.386795833336</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45969.386795833336</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45969.386795833336</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45969.386795833336</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45969.386795833336</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45969.386795833336</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45969.386795833336</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45969.386795833336</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45969.386795833336</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45969.386795833336</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45969.386795833336</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45969.386795833336</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45969.386795833336</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45969.386795833336</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45969.386795833336</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45969.386795833336</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45969.386795833336</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45969.386795833336</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45969.386795833336</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45969.386795833336</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45969.386795833336</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45969.386795833336</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45969.386795833336</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45969.386795833336</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45969.386795833336</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45969.386795833336</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45969.386795833336</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45969.386795833336</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45969.386795833336</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45969.386795833336</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45969.386795833336</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45969.386795833336</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45969.386795833336</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45969.386795833336</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45969.386795833336</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45969.386795833336</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45969.386795833336</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45969.386795833336</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45969.386795833336</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45969.386795833336</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45969.386795833336</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45969.386795833336</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45969.386795833336</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45969.386795833336</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45969.386795833336</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45969.386795833336</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45969.386795833336</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45969.386795833336</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45969.386795833336</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45969.386795833336</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45969.386795833336</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45969.386795833336</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45969.386795833336</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45969.386795833336</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45969.386795833336</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45969.386795833336</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45969.386795833336</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45969.386795833336</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45969.386795833336</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45969.386795833336</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45969.386795833336</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45969.386795833336</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45969.386795833336</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45969.386795833336</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45969.386795833336</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45969.386795833336</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45969.386795833336</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45969.386795833336</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45969.386795833336</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45969.386795833336</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45969.386795833336</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45969.386795833336</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45969.386795833336</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45969.386795833336</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45969.386795833336</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45969.386795833336</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45969.386795833336</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45969.386795833336</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45969.386795833336</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45969.386795833336</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45969.386795833336</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45969.386795833336</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45969.386795833336</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45969.386795833336</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45969.386795833336</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45969.386795833336</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45969.386795833336</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45969.386795833336</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45969.386795833336</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45969.386795833336</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45969.386795833336</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45969.386795833336</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45969.386795833336</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45969.386795833336</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45969.386795833336</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45969.386795833336</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45969.386795833336</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45969.386795833336</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45969.386795833336</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45969.386795833336</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45969.386795833336</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45969.386795833336</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45969.386795833336</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45969.386795833336</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45969.386795833336</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45969.386795833336</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45969.386795833336</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45969.386795833336</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45969.386795833336</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45969.386795833336</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45969.386795833336</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45969.386795833336</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45969.386795833336</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45969.386795833336</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45969.386795833336</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45969.386795833336</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45969.386795833336</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45969.386795833336</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45969.386795833336</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45969.386795833336</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45969.386795833336</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45969.386795833336</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45969.386795833336</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45969.386795833336</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45969.386795833336</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45969.386795833336</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45969.386795833336</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45969.386795833336</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45969.386795833336</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45969.386795833336</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45969.386795833336</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45969.386795833336</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45969.386795833336</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45969.386795833336</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45969.386795833336</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45969.386795833336</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45969.386795833336</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45969.386795833336</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45969.386795833336</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45969.386795833336</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45969.386795833336</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45969.386795833336</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45969.386795833336</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45969.386795833336</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45969.386795833336</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45969.386795833336</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45969.386795833336</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45969.386795833336</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45969.386795833336</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45969.386795833336</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45969.386795833336</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45969.386795833336</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45969.386795833336</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45969.386795833336</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45969.386795833336</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45969.386795833336</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45969.386795833336</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45969.386795833336</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45969.386795833336</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45969.386795833336</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45969.386795833336</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45969.386795833336</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45969.386795833336</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45969.386795833336</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45969.386795833336</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45969.386795833336</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45969.386795833336</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45969.386795833336</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45969.386795833336</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45969.386795833336</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45969.386795833336</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45969.386795833336</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45969.386795833336</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45969.386795833336</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45969.386795833336</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45969.386795833336</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45969.386795833336</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45969.386795833336</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45969.386795833336</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45969.386795833336</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45969.386795833336</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45969.386795833336</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