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1" documentId="120_S{2AC9BD13-BADA-5192-A53E-5A8FF88502F6}" xr6:coauthVersionLast="47" xr6:coauthVersionMax="47" xr10:uidLastSave="{1ADEA2A1-C9FD-4CFD-80F2-52672CC395BF}"/>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4" l="1"/>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J3" i="4"/>
  <c r="J4" i="4"/>
  <c r="J5" i="4"/>
  <c r="J6" i="4"/>
  <c r="J7" i="4"/>
  <c r="J8" i="4"/>
  <c r="J9" i="4"/>
  <c r="J10"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<sst xmlns="http://schemas.openxmlformats.org/spreadsheetml/2006/main" count="180274" uniqueCount="39122">
  <si>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</si>
  <si>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</si>
  <si>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</si>
  <si>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</si>
  <si>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</si>
  <si>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</si>
  <si>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</si>
  <si>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</si>
  <si>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</si>
  <si>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</si>
  <si>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</si>
  <si>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</si>
  <si>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</si>
  <si>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</si>
  <si>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</si>
  <si>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</si>
  <si>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</si>
  <si>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</si>
  <si>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</si>
  <si>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</si>
  <si>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</si>
  <si>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</si>
  <si>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</si>
  <si>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</si>
  <si>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</si>
  <si>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</si>
  <si>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</si>
  <si>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</si>
  <si>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</si>
  <si>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</si>
  <si>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</si>
  <si>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</si>
  <si>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</si>
  <si>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</si>
  <si>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</si>
  <si>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</si>
  <si>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</si>
  <si>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</si>
  <si>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</si>
  <si>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</si>
  <si>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</si>
  <si>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</si>
  <si>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</si>
  <si>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</si>
  <si>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</si>
  <si>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</si>
  <si>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</si>
  <si>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</si>
  <si>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</si>
  <si>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</si>
  <si>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</si>
  <si>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</si>
  <si>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</si>
  <si>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</si>
  <si>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</si>
  <si>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</si>
  <si>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</si>
  <si>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</si>
  <si>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</si>
  <si>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</si>
  <si>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</si>
  <si>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</si>
  <si>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</si>
  <si>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</si>
  <si>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</si>
  <si>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</si>
  <si>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</si>
  <si>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</si>
  <si>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</si>
  <si>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</si>
  <si>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</si>
  <si>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</si>
  <si>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</si>
  <si>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</si>
  <si>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</si>
  <si>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</si>
  <si>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</si>
  <si>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</si>
  <si>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</si>
  <si>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</si>
  <si>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</si>
  <si>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</si>
  <si>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</si>
  <si>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</si>
  <si>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</si>
  <si>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</si>
  <si>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</si>
  <si>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</si>
  <si>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</si>
  <si>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</si>
  <si>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</si>
  <si>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</si>
  <si>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</si>
  <si>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</si>
  <si>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</si>
  <si>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</si>
  <si>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</si>
  <si>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</si>
  <si>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</si>
  <si>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</si>
  <si>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</si>
  <si>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</si>
  <si>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</si>
  <si>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</si>
  <si>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</si>
  <si>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</si>
  <si>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</si>
  <si>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</si>
  <si>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</si>
  <si>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</si>
  <si>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</si>
  <si>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</si>
  <si>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</si>
  <si>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</si>
  <si>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</si>
  <si>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</si>
  <si>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</si>
  <si>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</si>
  <si>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</si>
  <si>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</si>
  <si>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</si>
  <si>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</si>
  <si>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</si>
  <si>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</si>
  <si>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</si>
  <si>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</si>
  <si>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</si>
  <si>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</si>
  <si>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</si>
  <si>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</si>
  <si>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</si>
  <si>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</si>
  <si>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</si>
  <si>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</si>
  <si>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</si>
  <si>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</si>
  <si>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</si>
  <si>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</si>
  <si>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</si>
  <si>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</si>
  <si>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</si>
  <si>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</si>
  <si>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</si>
  <si>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</si>
  <si>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</si>
  <si>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</si>
  <si>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</si>
  <si>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</si>
  <si>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</si>
  <si>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</si>
  <si>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</si>
  <si>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</si>
  <si>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</si>
  <si>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</si>
  <si>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</si>
  <si>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</si>
  <si>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</si>
  <si>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</si>
  <si>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</si>
  <si>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</si>
  <si>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</si>
  <si>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</si>
  <si>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</si>
  <si>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</si>
  <si>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</si>
  <si>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</si>
  <si>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</si>
  <si>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</si>
  <si>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</si>
  <si>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</si>
  <si>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</si>
  <si>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</si>
  <si>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</si>
  <si>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</si>
  <si>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</si>
  <si>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</si>
  <si>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</si>
  <si>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</si>
  <si>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</si>
  <si>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</si>
  <si>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</si>
  <si>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</si>
  <si>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</si>
  <si>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</si>
  <si>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</si>
  <si>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</si>
  <si>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</si>
  <si>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</si>
  <si>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</si>
  <si>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</si>
  <si>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</si>
  <si>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</si>
  <si>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</si>
  <si>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</si>
  <si>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</si>
  <si>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</si>
  <si>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</si>
  <si>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</si>
  <si>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</si>
  <si>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</si>
  <si>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</si>
  <si>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</si>
  <si>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</si>
  <si>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</si>
  <si>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</si>
  <si>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</si>
  <si>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</si>
  <si>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</si>
  <si>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</si>
  <si>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</si>
  <si>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</si>
  <si>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</si>
  <si>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</si>
  <si>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</si>
  <si>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</si>
  <si>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</si>
  <si>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</si>
  <si>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</si>
  <si>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</si>
  <si>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</si>
  <si>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</si>
  <si>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</si>
  <si>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</si>
  <si>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</si>
  <si>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</si>
  <si>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</si>
  <si>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</si>
  <si>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</si>
  <si>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</si>
  <si>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</si>
  <si>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</si>
  <si>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</si>
  <si>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</si>
  <si>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</si>
  <si>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</si>
  <si>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</si>
  <si>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</si>
  <si>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</si>
  <si>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</si>
  <si>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</si>
  <si>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</si>
  <si>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</si>
  <si>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</si>
  <si>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</si>
  <si>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</si>
  <si>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</si>
  <si>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</si>
  <si>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</si>
  <si>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</si>
  <si>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</si>
  <si>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</si>
  <si>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</si>
  <si>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</si>
  <si>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</si>
  <si>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</si>
  <si>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</si>
  <si>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</si>
  <si>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</si>
  <si>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</si>
  <si>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</si>
  <si>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</si>
  <si>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</si>
  <si>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</si>
  <si>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</si>
  <si>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</si>
  <si>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</si>
  <si>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</si>
  <si>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</si>
  <si>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</si>
  <si>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</si>
  <si>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</si>
  <si>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</si>
  <si>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</si>
  <si>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</si>
  <si>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</si>
  <si>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</si>
  <si>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</si>
  <si>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</si>
  <si>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</si>
  <si>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</si>
  <si>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</si>
  <si>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</si>
  <si>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</si>
  <si>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</si>
  <si>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</si>
  <si>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</si>
  <si>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</si>
  <si>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</si>
  <si>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</si>
  <si>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</si>
  <si>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</si>
  <si>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</si>
  <si>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</si>
  <si>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</si>
  <si>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</si>
  <si>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</si>
  <si>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</si>
  <si>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</si>
  <si>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</si>
  <si>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</si>
  <si>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</si>
  <si>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</si>
  <si>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</si>
  <si>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</si>
  <si>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</si>
  <si>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</si>
  <si>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</si>
  <si>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</si>
  <si>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</si>
  <si>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</si>
  <si>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</si>
  <si>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</si>
  <si>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</si>
  <si>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</si>
  <si>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</si>
  <si>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</si>
  <si>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</si>
  <si>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</si>
  <si>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</si>
  <si>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</si>
  <si>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</si>
  <si>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</si>
  <si>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</si>
  <si>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</si>
  <si>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</si>
  <si>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</si>
  <si>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</si>
  <si>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</si>
  <si>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</si>
  <si>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</si>
  <si>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</si>
  <si>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</si>
  <si>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</si>
  <si>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</si>
  <si>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</si>
  <si>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</si>
  <si>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</si>
  <si>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</si>
  <si>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</si>
  <si>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</si>
  <si>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</si>
  <si>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</si>
  <si>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</si>
  <si>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</si>
  <si>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</si>
  <si>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</si>
  <si>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</si>
  <si>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</si>
  <si>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</si>
  <si>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</si>
  <si>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</si>
  <si>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</si>
  <si>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</si>
  <si>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</si>
  <si>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</si>
  <si>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</si>
  <si>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</si>
  <si>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</si>
  <si>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</si>
  <si>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</si>
  <si>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</si>
  <si>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</si>
  <si>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</si>
  <si>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</si>
  <si>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</si>
  <si>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</si>
  <si>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</si>
  <si>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</si>
  <si>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</si>
  <si>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</si>
  <si>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</si>
  <si>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</si>
  <si>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</si>
  <si>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</si>
  <si>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</si>
  <si>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</si>
  <si>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</si>
  <si>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</si>
  <si>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</si>
  <si>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</si>
  <si>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</si>
  <si>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</si>
  <si>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</si>
  <si>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</si>
  <si>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</si>
  <si>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</si>
  <si>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</si>
  <si>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</si>
  <si>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</si>
  <si>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</si>
  <si>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</si>
  <si>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</si>
  <si>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</si>
  <si>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</si>
  <si>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</si>
  <si>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</si>
  <si>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</si>
  <si>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</si>
  <si>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</si>
  <si>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</si>
  <si>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</si>
  <si>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</si>
  <si>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</si>
  <si>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</si>
  <si>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</si>
  <si>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</si>
  <si>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</si>
  <si>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</si>
  <si>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</si>
  <si>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</si>
  <si>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</si>
  <si>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</si>
  <si>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</si>
  <si>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</si>
  <si>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</si>
  <si>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</si>
  <si>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</si>
  <si>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</si>
  <si>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</si>
  <si>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</si>
  <si>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</si>
  <si>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</si>
  <si>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</si>
  <si>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</si>
  <si>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</si>
  <si>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</si>
  <si>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</si>
  <si>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</si>
  <si>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</si>
  <si>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</si>
  <si>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</si>
  <si>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</si>
  <si>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</si>
  <si>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</si>
  <si>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</si>
  <si>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</si>
  <si>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</si>
  <si>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</si>
  <si>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</si>
  <si>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</si>
  <si>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</si>
  <si>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</si>
  <si>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</si>
  <si>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</si>
  <si>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</si>
  <si>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</si>
  <si>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</si>
  <si>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</si>
  <si>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</si>
  <si>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</si>
  <si>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</si>
  <si>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</si>
  <si>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</si>
  <si>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</si>
  <si>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</si>
  <si>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</si>
  <si>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</si>
  <si>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</si>
  <si>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</si>
  <si>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</si>
  <si>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</si>
  <si>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</si>
  <si>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</si>
  <si>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</si>
  <si>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</si>
  <si>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</si>
  <si>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</si>
  <si>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</si>
  <si>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</si>
  <si>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</si>
  <si>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</si>
  <si>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</si>
  <si>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</si>
  <si>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</si>
  <si>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</si>
  <si>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</si>
  <si>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</si>
  <si>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</si>
  <si>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</si>
  <si>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</si>
  <si>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</si>
  <si>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</si>
  <si>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</si>
  <si>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</si>
  <si>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</si>
  <si>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</si>
  <si>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</si>
  <si>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</si>
  <si>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</si>
  <si>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</si>
  <si>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</si>
  <si>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</si>
  <si>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</si>
  <si>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</si>
  <si>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</si>
  <si>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</si>
  <si>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</si>
  <si>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</si>
  <si>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</si>
  <si>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</si>
  <si>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</si>
  <si>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</si>
  <si>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</si>
  <si>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</si>
  <si>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</si>
  <si>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</si>
  <si>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</si>
  <si>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</si>
  <si>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</si>
  <si>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</si>
  <si>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</si>
  <si>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</si>
  <si>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</si>
  <si>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</si>
  <si>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</si>
  <si>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</si>
  <si>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</si>
  <si>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</si>
  <si>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</si>
  <si>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</si>
  <si>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</si>
  <si>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</si>
  <si>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</si>
  <si>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</si>
  <si>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</si>
  <si>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</si>
  <si>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</si>
  <si>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</si>
  <si>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</si>
  <si>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</si>
  <si>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</si>
  <si>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</si>
  <si>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</si>
  <si>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</si>
  <si>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</si>
  <si>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</si>
  <si>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</si>
  <si>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</si>
  <si>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</si>
  <si>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</si>
  <si>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</si>
  <si>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</si>
  <si>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</si>
  <si>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</si>
  <si>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</si>
  <si>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</si>
  <si>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</si>
  <si>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</si>
  <si>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</si>
  <si>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</si>
  <si>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</si>
  <si>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</si>
  <si>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</si>
  <si>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</si>
  <si>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</si>
  <si>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</si>
  <si>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</si>
  <si>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</si>
  <si>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</si>
  <si>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</si>
  <si>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</si>
  <si>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</si>
  <si>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</si>
  <si>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</si>
  <si>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</si>
  <si>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</si>
  <si>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</si>
  <si>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</si>
  <si>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</si>
  <si>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</si>
  <si>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</si>
  <si>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</si>
  <si>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</si>
  <si>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</si>
  <si>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</si>
  <si>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</si>
  <si>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</si>
  <si>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</si>
  <si>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</si>
  <si>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</si>
  <si>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</si>
  <si>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</si>
  <si>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</si>
  <si>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</si>
  <si>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</si>
  <si>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</si>
  <si>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</si>
  <si>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</si>
  <si>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</si>
  <si>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</si>
  <si>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</si>
  <si>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</si>
  <si>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</si>
  <si>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</si>
  <si>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</si>
  <si>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</si>
  <si>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</si>
  <si>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</si>
  <si>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</si>
  <si>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</si>
  <si>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</si>
  <si>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</si>
  <si>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</si>
  <si>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</si>
  <si>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</si>
  <si>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</si>
  <si>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</si>
  <si>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</si>
  <si>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</si>
  <si>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</si>
  <si>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</si>
  <si>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</si>
  <si>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</si>
  <si>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</si>
  <si>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</si>
  <si>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</si>
  <si>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</si>
  <si>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</si>
  <si>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</si>
  <si>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</si>
  <si>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</si>
  <si>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</si>
  <si>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</si>
  <si>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</si>
  <si>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</si>
  <si>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</si>
  <si>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</si>
  <si>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</si>
  <si>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</si>
  <si>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</si>
  <si>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</si>
  <si>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</si>
  <si>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</si>
  <si>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</si>
  <si>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</si>
  <si>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</si>
  <si>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</si>
  <si>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</si>
  <si>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</si>
  <si>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</si>
  <si>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</si>
  <si>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</si>
  <si>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</si>
  <si>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</si>
  <si>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</si>
  <si>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</si>
  <si>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</si>
  <si>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</si>
  <si>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</si>
  <si>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</si>
  <si>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</si>
  <si>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</si>
  <si>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</si>
  <si>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</si>
  <si>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</si>
  <si>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</si>
  <si>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</si>
  <si>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</si>
  <si>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</si>
  <si>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</si>
  <si>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</si>
  <si>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</si>
  <si>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</si>
  <si>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</si>
  <si>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</si>
  <si>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</si>
  <si>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</si>
  <si>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</si>
  <si>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</si>
  <si>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</si>
  <si>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</si>
  <si>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</si>
  <si>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</si>
  <si>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</si>
  <si>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</si>
  <si>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</si>
  <si>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</si>
  <si>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</si>
  <si>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</si>
  <si>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</si>
  <si>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</si>
  <si>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</si>
  <si>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</si>
  <si>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</si>
  <si>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</si>
  <si>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</si>
  <si>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</si>
  <si>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</si>
  <si>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</si>
  <si>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</si>
  <si>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</si>
  <si>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</si>
  <si>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</si>
  <si>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</si>
  <si>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</si>
  <si>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</si>
  <si>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</si>
  <si>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</si>
  <si>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</si>
  <si>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</si>
  <si>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</si>
  <si>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</si>
  <si>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</si>
  <si>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</si>
  <si>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</si>
  <si>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</si>
  <si>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</si>
  <si>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</si>
  <si>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</si>
  <si>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</si>
  <si>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</si>
  <si>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</si>
  <si>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</si>
  <si>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</si>
  <si>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</si>
  <si>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</si>
  <si>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</si>
  <si>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</si>
  <si>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</si>
  <si>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</si>
  <si>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</si>
  <si>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</si>
  <si>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</si>
  <si>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</si>
  <si>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</si>
  <si>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</si>
  <si>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</si>
  <si>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</si>
  <si>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</si>
  <si>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</si>
  <si>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</si>
  <si>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</si>
  <si>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</si>
  <si>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</si>
  <si>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</si>
  <si>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</si>
  <si>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</si>
  <si>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</si>
  <si>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</si>
  <si>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</si>
  <si>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</si>
  <si>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</si>
  <si>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</si>
  <si>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</si>
  <si>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</si>
  <si>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</si>
  <si>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</si>
  <si>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</si>
  <si>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</si>
  <si>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</si>
  <si>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</si>
  <si>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</si>
  <si>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</si>
  <si>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</si>
  <si>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</si>
  <si>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</si>
  <si>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</si>
  <si>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</si>
  <si>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</si>
  <si>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</si>
  <si>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</si>
  <si>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</si>
  <si>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</si>
  <si>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</si>
  <si>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</si>
  <si>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</si>
  <si>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</si>
  <si>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</si>
  <si>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</si>
  <si>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</si>
  <si>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</si>
  <si>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</si>
  <si>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</si>
  <si>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</si>
  <si>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</si>
  <si>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</si>
  <si>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</si>
  <si>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</si>
  <si>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</si>
  <si>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</si>
  <si>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</si>
  <si>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</si>
  <si>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</si>
  <si>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</si>
  <si>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</si>
  <si>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</si>
  <si>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</si>
  <si>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</si>
  <si>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</si>
  <si>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</si>
  <si>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</si>
  <si>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</si>
  <si>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</si>
  <si>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</si>
  <si>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</si>
  <si>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</si>
  <si>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</si>
  <si>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</si>
  <si>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</si>
  <si>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</si>
  <si>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</si>
  <si>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</si>
  <si>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</si>
  <si>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</si>
  <si>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</si>
  <si>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</si>
  <si>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</si>
  <si>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</si>
  <si>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</si>
  <si>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</si>
  <si>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</si>
  <si>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</si>
  <si>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</si>
  <si>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</si>
  <si>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</si>
  <si>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</si>
  <si>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</si>
  <si>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</si>
  <si>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</si>
  <si>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</si>
  <si>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</si>
  <si>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</si>
  <si>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</si>
  <si>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</si>
  <si>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</si>
  <si>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</si>
  <si>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</si>
  <si>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</si>
  <si>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</si>
  <si>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</si>
  <si>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</si>
  <si>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</si>
  <si>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</si>
  <si>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</si>
  <si>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</si>
  <si>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</si>
  <si>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</si>
  <si>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</si>
  <si>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</si>
  <si>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</si>
  <si>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</si>
  <si>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</si>
  <si>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</si>
  <si>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</si>
  <si>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</si>
  <si>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</si>
  <si>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</si>
  <si>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</si>
  <si>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</si>
  <si>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</si>
  <si>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</si>
  <si>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</si>
  <si>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</si>
  <si>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</si>
  <si>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</si>
  <si>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</si>
  <si>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</si>
  <si>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</si>
  <si>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</si>
  <si>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</si>
  <si>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</si>
  <si>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</si>
  <si>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</si>
  <si>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</si>
  <si>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</si>
  <si>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</si>
  <si>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</si>
  <si>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</si>
  <si>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</si>
  <si>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</si>
  <si>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</si>
  <si>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</si>
  <si>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</si>
  <si>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</si>
  <si>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</si>
  <si>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</si>
  <si>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</si>
  <si>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</si>
  <si>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</si>
  <si>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</si>
  <si>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</si>
  <si>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</si>
  <si>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</si>
  <si>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</si>
  <si>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</si>
  <si>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</si>
  <si>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</si>
  <si>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</si>
  <si>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</si>
  <si>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</si>
  <si>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</si>
  <si>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</si>
  <si>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</si>
  <si>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</si>
  <si>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</si>
  <si>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</si>
  <si>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</si>
  <si>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</si>
  <si>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</si>
  <si>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</si>
  <si>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</si>
  <si>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</si>
  <si>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</si>
  <si>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</si>
  <si>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</si>
  <si>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</si>
  <si>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</si>
  <si>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</si>
  <si>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</si>
  <si>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</si>
  <si>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</si>
  <si>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</si>
  <si>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</si>
  <si>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</si>
  <si>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</si>
  <si>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</si>
  <si>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</si>
  <si>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</si>
  <si>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</si>
  <si>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</si>
  <si>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</si>
  <si>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</si>
  <si>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</si>
  <si>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</si>
  <si>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</si>
  <si>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</si>
  <si>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</si>
  <si>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</si>
  <si>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</si>
  <si>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</si>
  <si>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</si>
  <si>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</si>
  <si>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</si>
  <si>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</si>
  <si>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</si>
  <si>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</si>
  <si>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</si>
  <si>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</si>
  <si>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</si>
  <si>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</si>
  <si>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</si>
  <si>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</si>
  <si>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</si>
  <si>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</si>
  <si>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</si>
  <si>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</si>
  <si>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</si>
  <si>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</si>
  <si>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</si>
  <si>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</si>
  <si>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</si>
  <si>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</si>
  <si>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</si>
  <si>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</si>
  <si>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</si>
  <si>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</si>
  <si>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</si>
  <si>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</si>
  <si>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</si>
  <si>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</si>
  <si>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</si>
  <si>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</si>
  <si>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</si>
  <si>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</si>
  <si>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</si>
  <si>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</si>
  <si>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</si>
  <si>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</si>
  <si>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</si>
  <si>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</si>
  <si>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</si>
  <si>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</si>
  <si>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</si>
  <si>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</si>
  <si>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</si>
  <si>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</si>
  <si>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</si>
  <si>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</si>
  <si>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</si>
  <si>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</si>
  <si>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</si>
  <si>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</si>
  <si>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</si>
  <si>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</si>
  <si>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</si>
  <si>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</si>
  <si>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</si>
  <si>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</si>
  <si>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</si>
  <si>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</si>
  <si>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</si>
  <si>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</si>
  <si>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</si>
  <si>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</si>
  <si>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</si>
  <si>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</si>
  <si>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</si>
  <si>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</si>
  <si>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</si>
  <si>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</si>
  <si>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</si>
  <si>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</si>
  <si>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</si>
  <si>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</si>
  <si>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</si>
  <si>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</si>
  <si>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</si>
  <si>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</si>
  <si>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</si>
  <si>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</si>
  <si>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</si>
  <si>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</si>
  <si>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</si>
  <si>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</si>
  <si>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</si>
  <si>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</si>
  <si>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</si>
  <si>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</si>
  <si>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</si>
  <si>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</si>
  <si>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</si>
  <si>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</si>
  <si>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</si>
  <si>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</si>
  <si>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</si>
  <si>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</si>
  <si>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</si>
  <si>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</si>
  <si>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</si>
  <si>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</si>
  <si>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</si>
  <si>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</si>
  <si>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</si>
  <si>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</si>
  <si>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</si>
  <si>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</si>
  <si>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</si>
  <si>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</si>
  <si>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</si>
  <si>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</si>
  <si>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</si>
  <si>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</si>
  <si>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</si>
  <si>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</si>
  <si>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</si>
  <si>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</si>
  <si>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</si>
  <si>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</si>
  <si>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</si>
  <si>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</si>
  <si>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</si>
  <si>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</si>
  <si>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</si>
  <si>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</si>
  <si>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</si>
  <si>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</si>
  <si>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</si>
  <si>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</si>
  <si>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</si>
  <si>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</si>
  <si>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</si>
  <si>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</si>
  <si>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</si>
  <si>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</si>
  <si>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</si>
  <si>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</si>
  <si>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</si>
  <si>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</si>
  <si>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</si>
  <si>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</si>
  <si>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</si>
  <si>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</si>
  <si>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</si>
  <si>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</si>
  <si>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</si>
  <si>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</si>
  <si>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</si>
  <si>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</si>
  <si>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</si>
  <si>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</si>
  <si>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</si>
  <si>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</si>
  <si>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</si>
  <si>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</si>
  <si>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</si>
  <si>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</si>
  <si>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</si>
  <si>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</si>
  <si>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</si>
  <si>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</si>
  <si>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</si>
  <si>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</si>
  <si>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</si>
  <si>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</si>
  <si>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</si>
  <si>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</si>
  <si>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</si>
  <si>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</si>
  <si>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</si>
  <si>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</si>
  <si>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</si>
  <si>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</si>
  <si>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</si>
  <si>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</si>
  <si>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</si>
  <si>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</si>
  <si>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</si>
  <si>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</si>
  <si>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</si>
  <si>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</si>
  <si>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</si>
  <si>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</si>
  <si>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</si>
  <si>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</si>
  <si>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</si>
  <si>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</si>
  <si>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</si>
  <si>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</si>
  <si>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</si>
  <si>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</si>
  <si>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</si>
  <si>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</si>
  <si>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</si>
  <si>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</si>
  <si>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</si>
  <si>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</si>
  <si>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</si>
  <si>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</si>
  <si>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</si>
  <si>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</si>
  <si>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</si>
  <si>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</si>
  <si>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</si>
  <si>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</si>
  <si>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</si>
  <si>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</si>
  <si>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</si>
  <si>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</si>
  <si>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</si>
  <si>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</si>
  <si>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</si>
  <si>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</si>
  <si>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</si>
  <si>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</si>
  <si>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</si>
  <si>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</si>
  <si>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</si>
  <si>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</si>
  <si>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</si>
  <si>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</si>
  <si>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</si>
  <si>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</si>
  <si>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</si>
  <si>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</si>
  <si>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</si>
  <si>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</si>
  <si>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</si>
  <si>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</si>
  <si>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</si>
  <si>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</si>
  <si>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</si>
  <si>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</si>
  <si>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</si>
  <si>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</si>
  <si>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</si>
  <si>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</si>
  <si>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</si>
  <si>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</si>
  <si>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</si>
  <si>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</si>
  <si>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</si>
  <si>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</si>
  <si>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</si>
  <si>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</si>
  <si>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</si>
  <si>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</si>
  <si>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</si>
  <si>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</si>
  <si>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</si>
  <si>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</si>
  <si>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</si>
  <si>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</si>
  <si>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</si>
  <si>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</si>
  <si>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</si>
  <si>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</si>
  <si>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</si>
  <si>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</si>
  <si>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</si>
  <si>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</si>
  <si>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</si>
  <si>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</si>
  <si>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</si>
  <si>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</si>
  <si>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</si>
  <si>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</si>
  <si>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</si>
  <si>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</si>
  <si>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</si>
  <si>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</si>
  <si>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</si>
  <si>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</si>
  <si>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</si>
  <si>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</si>
  <si>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</si>
  <si>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</si>
  <si>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</si>
  <si>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</si>
  <si>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</si>
  <si>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</si>
  <si>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</si>
  <si>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</si>
  <si>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</si>
  <si>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</si>
  <si>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</si>
  <si>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</si>
  <si>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</si>
  <si>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</si>
  <si>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</si>
  <si>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</si>
  <si>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</si>
  <si>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</si>
  <si>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</si>
  <si>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</si>
  <si>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</si>
  <si>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</si>
  <si>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</si>
  <si>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</si>
  <si>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</si>
  <si>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</si>
  <si>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</si>
  <si>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</si>
  <si>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</si>
  <si>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</si>
  <si>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</si>
  <si>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</si>
  <si>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</si>
  <si>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</si>
  <si>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</si>
  <si>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</si>
  <si>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</si>
  <si>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</si>
  <si>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</si>
  <si>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</si>
  <si>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</si>
  <si>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</si>
  <si>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</si>
  <si>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</si>
  <si>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</si>
  <si>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</si>
  <si>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</si>
  <si>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</si>
  <si>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</si>
  <si>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</si>
  <si>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</si>
  <si>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</si>
  <si>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</si>
  <si>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</si>
  <si>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</si>
  <si>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</si>
  <si>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</si>
  <si>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</si>
  <si>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</si>
  <si>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</si>
  <si>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</si>
  <si>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</si>
  <si>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</si>
  <si>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</si>
  <si>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</si>
  <si>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</si>
  <si>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</si>
  <si>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</si>
  <si>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</si>
  <si>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</si>
  <si>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</si>
  <si>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</si>
  <si>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</si>
  <si>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</si>
  <si>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</si>
  <si>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</si>
  <si>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</si>
  <si>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</si>
  <si>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</si>
  <si>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</si>
  <si>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</si>
  <si>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</si>
  <si>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</si>
  <si>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</si>
  <si>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</si>
  <si>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</si>
  <si>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</si>
  <si>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</si>
  <si>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</si>
  <si>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</si>
  <si>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</si>
  <si>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</si>
  <si>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</si>
  <si>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</si>
  <si>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</si>
  <si>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</si>
  <si>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</si>
  <si>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</si>
  <si>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</si>
  <si>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</si>
  <si>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</si>
  <si>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</si>
  <si>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</si>
  <si>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</si>
  <si>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</si>
  <si>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</si>
  <si>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</si>
  <si>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</si>
  <si>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</si>
  <si>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</si>
  <si>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</si>
  <si>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</si>
  <si>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</si>
  <si>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</si>
  <si>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</si>
  <si>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</si>
  <si>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</si>
  <si>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</si>
  <si>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</si>
  <si>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</si>
  <si>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</si>
  <si>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</si>
  <si>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</si>
  <si>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</si>
  <si>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</si>
  <si>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</si>
  <si>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</si>
  <si>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</si>
  <si>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</si>
  <si>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</si>
  <si>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</si>
  <si>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</si>
  <si>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</si>
  <si>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</si>
  <si>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</si>
  <si>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</si>
  <si>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</si>
  <si>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</si>
  <si>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</si>
  <si>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</si>
  <si>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</si>
  <si>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</si>
  <si>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</si>
  <si>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</si>
  <si>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</si>
  <si>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</si>
  <si>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</si>
  <si>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</si>
  <si>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</si>
  <si>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</si>
  <si>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</si>
  <si>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</si>
  <si>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</si>
  <si>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</si>
  <si>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</si>
  <si>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</si>
  <si>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</si>
  <si>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</si>
  <si>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</si>
  <si>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</si>
  <si>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</si>
  <si>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</si>
  <si>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</si>
  <si>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</si>
  <si>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</si>
  <si>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</si>
  <si>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</si>
  <si>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</si>
  <si>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</si>
  <si>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</si>
  <si>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</si>
  <si>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</si>
  <si>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</si>
  <si>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</si>
  <si>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</si>
  <si>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</si>
  <si>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</si>
  <si>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</si>
  <si>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</si>
  <si>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</si>
  <si>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</si>
  <si>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</si>
  <si>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</si>
  <si>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</si>
  <si>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</si>
  <si>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</si>
  <si>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</si>
  <si>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</si>
  <si>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</si>
  <si>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</si>
  <si>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</si>
  <si>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</si>
  <si>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</si>
  <si>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</si>
  <si>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</si>
  <si>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</si>
  <si>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</si>
  <si>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</si>
  <si>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</si>
  <si>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</si>
  <si>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</si>
  <si>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</si>
  <si>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</si>
  <si>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</si>
  <si>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</si>
  <si>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</si>
  <si>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</si>
  <si>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</si>
  <si>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</si>
  <si>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</si>
  <si>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</si>
  <si>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</si>
  <si>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</si>
  <si>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</si>
  <si>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</si>
  <si>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</si>
  <si>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</si>
  <si>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</si>
  <si>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</si>
  <si>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</si>
  <si>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</si>
  <si>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</si>
  <si>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</si>
  <si>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</si>
  <si>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</si>
  <si>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</si>
  <si>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</si>
  <si>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</si>
  <si>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</si>
  <si>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</si>
  <si>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</si>
  <si>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</si>
  <si>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</si>
  <si>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</si>
  <si>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</si>
  <si>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</si>
  <si>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</si>
  <si>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</si>
  <si>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</si>
  <si>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</si>
  <si>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</si>
  <si>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</si>
  <si>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</si>
  <si>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</si>
  <si>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</si>
  <si>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</si>
  <si>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</si>
  <si>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</si>
  <si>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</si>
  <si>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</si>
  <si>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</si>
  <si>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</si>
  <si>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</si>
  <si>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</si>
  <si>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</si>
  <si>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</si>
  <si>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</si>
  <si>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</si>
  <si>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</si>
  <si>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</si>
  <si>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</si>
  <si>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</si>
  <si>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</si>
  <si>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</si>
  <si>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</si>
  <si>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</si>
  <si>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</si>
  <si>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</si>
  <si>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</si>
  <si>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</si>
  <si>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</si>
  <si>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</si>
  <si>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</si>
  <si>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</si>
  <si>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</si>
  <si>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</si>
  <si>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</si>
  <si>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</si>
  <si>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</si>
  <si>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</si>
  <si>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</si>
  <si>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</si>
  <si>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</si>
  <si>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</si>
  <si>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</si>
  <si>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</si>
  <si>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</si>
  <si>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</si>
  <si>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</si>
  <si>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</si>
  <si>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</si>
  <si>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</si>
  <si>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</si>
  <si>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</si>
  <si>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</si>
  <si>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</si>
  <si>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</si>
  <si>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</si>
  <si>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</si>
  <si>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</si>
  <si>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</si>
  <si>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</si>
  <si>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</si>
  <si>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</si>
  <si>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</si>
  <si>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</si>
  <si>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</si>
  <si>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</si>
  <si>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</si>
  <si>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</si>
  <si>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</si>
  <si>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</si>
  <si>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</si>
  <si>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</si>
  <si>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</si>
  <si>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</si>
  <si>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</si>
  <si>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</si>
  <si>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</si>
  <si>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</si>
  <si>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</si>
  <si>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</si>
  <si>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</si>
  <si>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</si>
  <si>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</si>
  <si>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</si>
  <si>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</si>
  <si>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</si>
  <si>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</si>
  <si>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</si>
  <si>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</si>
  <si>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</si>
  <si>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</si>
  <si>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</si>
  <si>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</si>
  <si>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</si>
  <si>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</si>
  <si>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</si>
  <si>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</si>
  <si>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</si>
  <si>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</si>
  <si>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</si>
  <si>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</si>
  <si>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</si>
  <si>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</si>
  <si>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</si>
  <si>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</si>
  <si>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</si>
  <si>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</si>
  <si>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</si>
  <si>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</si>
  <si>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</si>
  <si>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</si>
  <si>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</si>
  <si>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</si>
  <si>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</si>
  <si>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</si>
  <si>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</si>
  <si>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</si>
  <si>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</si>
  <si>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</si>
  <si>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</si>
  <si>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</si>
  <si>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</si>
  <si>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</si>
  <si>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</si>
  <si>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</si>
  <si>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</si>
  <si>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</si>
  <si>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</si>
  <si>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</si>
  <si>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</si>
  <si>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</si>
  <si>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</si>
  <si>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</si>
  <si>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</si>
  <si>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</si>
  <si>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</si>
  <si>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</si>
  <si>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</si>
  <si>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</si>
  <si>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</si>
  <si>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</si>
  <si>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</si>
  <si>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</si>
  <si>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</si>
  <si>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</si>
  <si>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</si>
  <si>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</si>
  <si>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</si>
  <si>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</si>
  <si>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</si>
  <si>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</si>
  <si>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</si>
  <si>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</si>
  <si>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</si>
  <si>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</si>
  <si>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</si>
  <si>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</si>
  <si>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</si>
  <si>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</si>
  <si>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</si>
  <si>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</si>
  <si>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</si>
  <si>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</si>
  <si>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</si>
  <si>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</si>
  <si>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</si>
  <si>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</si>
  <si>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</si>
  <si>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</si>
  <si>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</si>
  <si>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</si>
  <si>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</si>
  <si>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</si>
  <si>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</si>
  <si>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</si>
  <si>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</si>
  <si>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</si>
  <si>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</si>
  <si>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</si>
  <si>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</si>
  <si>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</si>
  <si>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</si>
  <si>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</si>
  <si>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</si>
  <si>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</si>
  <si>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</si>
  <si>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</si>
  <si>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</si>
  <si>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</si>
  <si>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</si>
  <si>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</si>
  <si>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</si>
  <si>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</si>
  <si>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</si>
  <si>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</si>
  <si>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</si>
  <si>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</si>
  <si>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</si>
  <si>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</si>
  <si>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</si>
  <si>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</si>
  <si>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</si>
  <si>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</si>
  <si>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</si>
  <si>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</si>
  <si>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</si>
  <si>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</si>
  <si>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</si>
  <si>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</si>
  <si>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</si>
  <si>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</si>
  <si>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</si>
  <si>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</si>
  <si>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</si>
  <si>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</si>
  <si>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</si>
  <si>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</si>
  <si>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</si>
  <si>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</si>
  <si>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</si>
  <si>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</si>
  <si>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</si>
  <si>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</si>
  <si>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</si>
  <si>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</si>
  <si>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</si>
  <si>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</si>
  <si>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</si>
  <si>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</si>
  <si>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</si>
  <si>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</si>
  <si>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</si>
  <si>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</si>
  <si>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</si>
  <si>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</si>
  <si>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</si>
  <si>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</si>
  <si>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</si>
  <si>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</si>
  <si>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</si>
  <si>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</si>
  <si>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</si>
  <si>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</si>
  <si>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</si>
  <si>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</si>
  <si>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</si>
  <si>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</si>
  <si>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</si>
  <si>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</si>
  <si>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</si>
  <si>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</si>
  <si>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</si>
  <si>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</si>
  <si>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</si>
  <si>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</si>
  <si>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</si>
  <si>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</si>
  <si>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</si>
  <si>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</si>
  <si>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</si>
  <si>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</si>
  <si>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</si>
  <si>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</si>
  <si>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</si>
  <si>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</si>
  <si>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</si>
  <si>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</si>
  <si>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</si>
  <si>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</si>
  <si>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</si>
  <si>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</si>
  <si>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</si>
  <si>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</si>
  <si>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</si>
  <si>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</si>
  <si>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</si>
  <si>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</si>
  <si>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</si>
  <si>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</si>
  <si>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</si>
  <si>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</si>
  <si>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</si>
  <si>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</si>
  <si>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</si>
  <si>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</si>
  <si>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</si>
  <si>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</si>
  <si>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</si>
  <si>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</si>
  <si>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</si>
  <si>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</si>
  <si>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</si>
  <si>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</si>
  <si>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</si>
  <si>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</si>
  <si>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</si>
  <si>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</si>
  <si>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</si>
  <si>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</si>
  <si>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</si>
  <si>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</si>
  <si>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</si>
  <si>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</si>
  <si>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</si>
  <si>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</si>
  <si>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</si>
  <si>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</si>
  <si>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</si>
  <si>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</si>
  <si>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</si>
  <si>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</si>
  <si>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</si>
  <si>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</si>
  <si>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</si>
  <si>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</si>
  <si>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</si>
  <si>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</si>
  <si>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</si>
  <si>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</si>
  <si>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</si>
  <si>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</si>
  <si>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</si>
  <si>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</si>
  <si>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</si>
  <si>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</si>
  <si>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</si>
  <si>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</si>
  <si>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</si>
  <si>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</si>
  <si>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</si>
  <si>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</si>
  <si>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</si>
  <si>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</si>
  <si>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</si>
  <si>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</si>
  <si>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</si>
  <si>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</si>
  <si>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</si>
  <si>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</si>
  <si>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</si>
  <si>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</si>
  <si>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</si>
  <si>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</si>
  <si>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</si>
  <si>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</si>
  <si>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</si>
  <si>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</si>
  <si>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</si>
  <si>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</si>
  <si>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</si>
  <si>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</si>
  <si>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</si>
  <si>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</si>
  <si>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</si>
  <si>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</si>
  <si>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</si>
  <si>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</si>
  <si>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</si>
  <si>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</si>
  <si>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</si>
  <si>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</si>
  <si>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</si>
  <si>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</si>
  <si>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</si>
  <si>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</si>
  <si>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</si>
  <si>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</si>
  <si>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</si>
  <si>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</si>
  <si>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</si>
  <si>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</si>
  <si>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</si>
  <si>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</si>
  <si>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</si>
  <si>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</si>
  <si>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</si>
  <si>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</si>
  <si>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</si>
  <si>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</si>
  <si>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</si>
  <si>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</si>
  <si>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</si>
  <si>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</si>
  <si>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</si>
  <si>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</si>
  <si>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</si>
  <si>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</si>
  <si>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</si>
  <si>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</si>
  <si>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</si>
  <si>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</si>
  <si>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</si>
  <si>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</si>
  <si>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</si>
  <si>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</si>
  <si>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</si>
  <si>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</si>
  <si>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</si>
  <si>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</si>
  <si>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</si>
  <si>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</si>
  <si>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</si>
  <si>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</si>
  <si>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</si>
  <si>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</si>
  <si>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</si>
  <si>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</si>
  <si>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</si>
  <si>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</si>
  <si>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</si>
  <si>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</si>
  <si>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</si>
  <si>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</si>
  <si>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</si>
  <si>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</si>
  <si>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</si>
  <si>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</si>
  <si>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</si>
  <si>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</si>
  <si>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</si>
  <si>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</si>
  <si>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</si>
  <si>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</si>
  <si>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</si>
  <si>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</si>
  <si>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</si>
  <si>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</si>
  <si>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</si>
  <si>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</si>
  <si>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</si>
  <si>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</si>
  <si>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</si>
  <si>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</si>
  <si>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</si>
  <si>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</si>
  <si>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</si>
  <si>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</si>
  <si>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</si>
  <si>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</si>
  <si>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</si>
  <si>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</si>
  <si>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</si>
  <si>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</si>
  <si>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</si>
  <si>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</si>
  <si>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</si>
  <si>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</si>
  <si>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</si>
  <si>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</si>
  <si>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</si>
  <si>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</si>
  <si>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</si>
  <si>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</si>
  <si>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</si>
  <si>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</si>
  <si>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</si>
  <si>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</si>
  <si>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</si>
  <si>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</si>
  <si>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</si>
  <si>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</si>
  <si>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</si>
  <si>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</si>
  <si>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</si>
  <si>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</si>
  <si>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</si>
  <si>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</si>
  <si>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</si>
  <si>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</si>
  <si>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</si>
  <si>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</si>
  <si>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</si>
  <si>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</si>
  <si>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</si>
  <si>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</si>
  <si>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</si>
  <si>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</si>
  <si>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</si>
  <si>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</si>
  <si>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</si>
  <si>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</si>
  <si>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</si>
  <si>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</si>
  <si>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</si>
  <si>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</si>
  <si>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</si>
  <si>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</si>
  <si>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</si>
  <si>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</si>
  <si>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</si>
  <si>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</si>
  <si>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</si>
  <si>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</si>
  <si>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</si>
  <si>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</si>
  <si>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</si>
  <si>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</si>
  <si>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</si>
  <si>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</si>
  <si>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</si>
  <si>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</si>
  <si>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</si>
  <si>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</si>
  <si>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</si>
  <si>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</si>
  <si>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</si>
  <si>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</si>
  <si>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</si>
  <si>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</si>
  <si>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</si>
  <si>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</si>
  <si>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</si>
  <si>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</si>
  <si>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</si>
  <si>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</si>
  <si>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</si>
  <si>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</si>
  <si>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</si>
  <si>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</si>
  <si>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</si>
  <si>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</si>
  <si>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</si>
  <si>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</si>
  <si>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</si>
  <si>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</si>
  <si>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</si>
  <si>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</si>
  <si>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</si>
  <si>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</si>
  <si>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</si>
  <si>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</si>
  <si>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</si>
  <si>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</si>
  <si>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</si>
  <si>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</si>
  <si>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</si>
  <si>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</si>
  <si>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</si>
  <si>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</si>
  <si>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</si>
  <si>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</si>
  <si>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</si>
  <si>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</si>
  <si>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</si>
  <si>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</si>
  <si>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</si>
  <si>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</si>
  <si>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</si>
  <si>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</si>
  <si>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</si>
  <si>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</si>
  <si>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</si>
  <si>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</si>
  <si>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</si>
  <si>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</si>
  <si>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</si>
  <si>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</si>
  <si>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</si>
  <si>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</si>
  <si>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</si>
  <si>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</si>
  <si>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</si>
  <si>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</si>
  <si>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</si>
  <si>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</si>
  <si>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</si>
  <si>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</si>
  <si>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</si>
  <si>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</si>
  <si>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</si>
  <si>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</si>
  <si>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</si>
  <si>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</si>
  <si>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</si>
  <si>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</si>
  <si>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</si>
  <si>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</si>
  <si>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</si>
  <si>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</si>
  <si>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</si>
  <si>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</si>
  <si>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</si>
  <si>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</si>
  <si>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</si>
  <si>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</si>
  <si>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</si>
  <si>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</si>
  <si>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</si>
  <si>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</si>
  <si>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</si>
  <si>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</si>
  <si>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</si>
  <si>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</si>
  <si>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</si>
  <si>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</si>
  <si>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</si>
  <si>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</si>
  <si>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</si>
  <si>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</si>
  <si>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</si>
  <si>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</si>
  <si>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</si>
  <si>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</si>
  <si>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</si>
  <si>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</si>
  <si>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</si>
  <si>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</si>
  <si>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</si>
  <si>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</si>
  <si>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</si>
  <si>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</si>
  <si>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</si>
  <si>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</si>
  <si>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</si>
  <si>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</si>
  <si>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</si>
  <si>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</si>
  <si>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</si>
  <si>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</si>
  <si>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</si>
  <si>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</si>
  <si>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</si>
  <si>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</si>
  <si>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</si>
  <si>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</si>
  <si>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</si>
  <si>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</si>
  <si>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</si>
  <si>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</si>
  <si>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</si>
  <si>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</si>
  <si>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</si>
  <si>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</si>
  <si>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</si>
  <si>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</si>
  <si>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</si>
  <si>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</si>
  <si>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</si>
  <si>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</si>
  <si>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</si>
  <si>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</si>
  <si>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</si>
  <si>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</si>
  <si>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</si>
  <si>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</si>
  <si>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</si>
  <si>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</si>
  <si>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</si>
  <si>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</si>
  <si>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</si>
  <si>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</si>
  <si>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</si>
  <si>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</si>
  <si>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</si>
  <si>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</si>
  <si>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</si>
  <si>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</si>
  <si>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</si>
  <si>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</si>
  <si>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</si>
  <si>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</si>
  <si>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</si>
  <si>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</si>
  <si>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</si>
  <si>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</si>
  <si>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</si>
  <si>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</si>
  <si>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</si>
  <si>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</si>
  <si>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</si>
  <si>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</si>
  <si>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</si>
  <si>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</si>
  <si>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</si>
  <si>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</si>
  <si>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</si>
  <si>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</si>
  <si>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</si>
  <si>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</si>
  <si>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</si>
  <si>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</si>
  <si>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</si>
  <si>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</si>
  <si>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</si>
  <si>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</si>
  <si>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</si>
  <si>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</si>
  <si>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</si>
  <si>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</si>
  <si>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</si>
  <si>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</si>
  <si>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</si>
  <si>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</si>
  <si>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</si>
  <si>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</si>
  <si>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</si>
  <si>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</si>
  <si>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</si>
  <si>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</si>
  <si>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</si>
  <si>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</si>
  <si>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</si>
  <si>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</si>
  <si>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</si>
  <si>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</si>
  <si>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</si>
  <si>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</si>
  <si>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</si>
  <si>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</si>
  <si>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</si>
  <si>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</si>
  <si>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</si>
  <si>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</si>
  <si>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</si>
  <si>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</si>
  <si>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</si>
  <si>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</si>
  <si>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</si>
  <si>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</si>
  <si>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</si>
  <si>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</si>
  <si>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</si>
  <si>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</si>
  <si>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</si>
  <si>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</si>
  <si>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</si>
  <si>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</si>
  <si>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</si>
  <si>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</si>
  <si>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</si>
  <si>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</si>
  <si>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</si>
  <si>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</si>
  <si>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</si>
  <si>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</si>
  <si>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</si>
  <si>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</si>
  <si>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</si>
  <si>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</si>
  <si>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</si>
  <si>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</si>
  <si>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</si>
  <si>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</si>
  <si>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</si>
  <si>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</si>
  <si>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</si>
  <si>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</si>
  <si>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</si>
  <si>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</si>
  <si>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</si>
  <si>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</si>
  <si>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</si>
  <si>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</si>
  <si>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</si>
  <si>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</si>
  <si>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</si>
  <si>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</si>
  <si>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</si>
  <si>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</si>
  <si>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</si>
  <si>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</si>
  <si>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</si>
  <si>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</si>
  <si>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</si>
  <si>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</si>
  <si>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</si>
  <si>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</si>
  <si>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</si>
  <si>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</si>
  <si>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</si>
  <si>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</si>
  <si>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</si>
  <si>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</si>
  <si>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</si>
  <si>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</si>
  <si>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</si>
  <si>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</si>
  <si>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</si>
  <si>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</si>
  <si>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</si>
  <si>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</si>
  <si>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</si>
  <si>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</si>
  <si>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</si>
  <si>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</si>
  <si>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</si>
  <si>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</si>
  <si>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</si>
  <si>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</si>
  <si>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</si>
  <si>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</si>
  <si>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</si>
  <si>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</si>
  <si>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</si>
  <si>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</si>
  <si>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</si>
  <si>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</si>
  <si>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</si>
  <si>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</si>
  <si>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</si>
  <si>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</si>
  <si>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</si>
  <si>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</si>
  <si>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</si>
  <si>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</si>
  <si>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</si>
  <si>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</si>
  <si>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</si>
  <si>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</si>
  <si>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</si>
  <si>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</si>
  <si>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</si>
  <si>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</si>
  <si>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</si>
  <si>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</si>
  <si>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</si>
  <si>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</si>
  <si>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</si>
  <si>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</si>
  <si>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</si>
  <si>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</si>
  <si>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</si>
  <si>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</si>
  <si>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</si>
  <si>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</si>
  <si>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</si>
  <si>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</si>
  <si>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</si>
  <si>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</si>
  <si>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</si>
  <si>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</si>
  <si>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</si>
  <si>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</si>
  <si>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</si>
  <si>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</si>
  <si>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</si>
  <si>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</si>
  <si>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</si>
  <si>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</si>
  <si>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</si>
  <si>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</si>
  <si>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</si>
  <si>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</si>
  <si>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</si>
  <si>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</si>
  <si>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</si>
  <si>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</si>
  <si>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</si>
  <si>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</si>
  <si>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</si>
  <si>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</si>
  <si>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</si>
  <si>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</si>
  <si>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</si>
  <si>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</si>
  <si>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</si>
  <si>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</si>
  <si>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</si>
  <si>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</si>
  <si>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</si>
  <si>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</si>
  <si>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</si>
  <si>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</si>
  <si>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</si>
  <si>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</si>
  <si>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</si>
  <si>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</si>
  <si>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</si>
  <si>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</si>
  <si>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</si>
  <si>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</si>
  <si>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</si>
  <si>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</si>
  <si>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</si>
  <si>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</si>
  <si>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</si>
  <si>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</si>
  <si>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</si>
  <si>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</si>
  <si>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</si>
  <si>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</si>
  <si>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</si>
  <si>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</si>
  <si>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</si>
  <si>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</si>
  <si>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</si>
  <si>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</si>
  <si>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</si>
  <si>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</si>
  <si>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</si>
  <si>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</si>
  <si>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</si>
  <si>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</si>
  <si>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</si>
  <si>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</si>
  <si>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</si>
  <si>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</si>
  <si>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</si>
  <si>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</si>
  <si>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</si>
  <si>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</si>
  <si>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</si>
  <si>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</si>
  <si>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</si>
  <si>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</si>
  <si>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</si>
  <si>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</si>
  <si>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</si>
  <si>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</si>
  <si>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</si>
  <si>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</si>
  <si>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</si>
  <si>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</si>
  <si>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</si>
  <si>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</si>
  <si>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</si>
  <si>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</si>
  <si>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</si>
  <si>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</si>
  <si>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</si>
  <si>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</si>
  <si>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</si>
  <si>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</si>
  <si>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</si>
  <si>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</si>
  <si>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</si>
  <si>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</si>
  <si>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</si>
  <si>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</si>
  <si>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</si>
  <si>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</si>
  <si>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</si>
  <si>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</si>
  <si>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</si>
  <si>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</si>
  <si>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</si>
  <si>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</si>
  <si>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</si>
  <si>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</si>
  <si>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</si>
  <si>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</si>
  <si>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</si>
  <si>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</si>
  <si>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</si>
  <si>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</si>
  <si>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</si>
  <si>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</si>
  <si>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</si>
  <si>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</si>
  <si>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</si>
  <si>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</si>
  <si>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</si>
  <si>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</si>
  <si>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</si>
  <si>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</si>
  <si>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</si>
  <si>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</si>
  <si>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</si>
  <si>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</si>
  <si>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</si>
  <si>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</si>
  <si>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</si>
  <si>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</si>
  <si>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</si>
  <si>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</si>
  <si>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</si>
  <si>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</si>
  <si>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</si>
  <si>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</si>
  <si>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</si>
  <si>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</si>
  <si>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</si>
  <si>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</si>
  <si>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</si>
  <si>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</si>
  <si>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</si>
  <si>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</si>
  <si>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</si>
  <si>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</si>
  <si>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</si>
  <si>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</si>
  <si>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</si>
  <si>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</si>
  <si>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</si>
  <si>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</si>
  <si>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</si>
  <si>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</si>
  <si>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</si>
  <si>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</si>
  <si>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</si>
  <si>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</si>
  <si>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</si>
  <si>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</si>
  <si>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</si>
  <si>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</si>
  <si>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</si>
  <si>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</si>
  <si>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</si>
  <si>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</si>
  <si>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</si>
  <si>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</si>
  <si>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</si>
  <si>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</si>
  <si>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</si>
  <si>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</si>
  <si>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</si>
  <si>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</si>
  <si>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</si>
  <si>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</si>
  <si>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</si>
  <si>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</si>
  <si>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</si>
  <si>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</si>
  <si>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</si>
  <si>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</si>
  <si>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</si>
  <si>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</si>
  <si>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</si>
  <si>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</si>
  <si>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</si>
  <si>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</si>
  <si>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</si>
  <si>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</si>
  <si>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</si>
  <si>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</si>
  <si>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</si>
  <si>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</si>
  <si>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</si>
  <si>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</si>
  <si>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</si>
  <si>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</si>
  <si>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</si>
  <si>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</si>
  <si>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</si>
  <si>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</si>
  <si>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</si>
  <si>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</si>
  <si>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</si>
  <si>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</si>
  <si>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</si>
  <si>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</si>
  <si>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</si>
  <si>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</si>
  <si>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</si>
  <si>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</si>
  <si>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</si>
  <si>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</si>
  <si>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</si>
  <si>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</si>
  <si>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</si>
  <si>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</si>
  <si>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</si>
  <si>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</si>
  <si>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</si>
  <si>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</si>
  <si>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</si>
  <si>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</si>
  <si>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</si>
  <si>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</si>
  <si>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</si>
  <si>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</si>
  <si>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</si>
  <si>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</si>
  <si>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</si>
  <si>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</si>
  <si>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</si>
  <si>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</si>
  <si>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</si>
  <si>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</si>
  <si>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</si>
  <si>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</si>
  <si>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</si>
  <si>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</si>
  <si>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</si>
  <si>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</si>
  <si>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</si>
  <si>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</si>
  <si>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</si>
  <si>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</si>
  <si>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</si>
  <si>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</si>
  <si>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</si>
  <si>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</si>
  <si>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</si>
  <si>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</si>
  <si>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</si>
  <si>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</si>
  <si>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</si>
  <si>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</si>
  <si>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</si>
  <si>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</si>
  <si>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</si>
  <si>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</si>
  <si>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</si>
  <si>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</si>
  <si>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</si>
  <si>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</si>
  <si>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</si>
  <si>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</si>
  <si>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</si>
  <si>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</si>
  <si>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</si>
  <si>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</si>
  <si>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</si>
  <si>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</si>
  <si>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</si>
  <si>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</si>
  <si>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</si>
  <si>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</si>
  <si>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</si>
  <si>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</si>
  <si>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</si>
  <si>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</si>
  <si>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</si>
  <si>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</si>
  <si>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</si>
  <si>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</si>
  <si>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</si>
  <si>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</si>
  <si>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</si>
  <si>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</si>
  <si>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</si>
  <si>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</si>
  <si>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</si>
  <si>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</si>
  <si>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</si>
  <si>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</si>
  <si>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</si>
  <si>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</si>
  <si>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</si>
  <si>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</si>
  <si>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</si>
  <si>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</si>
  <si>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</si>
  <si>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</si>
  <si>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</si>
  <si>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</si>
  <si>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</si>
  <si>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</si>
  <si>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</si>
  <si>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</si>
  <si>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</si>
  <si>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</si>
  <si>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</si>
  <si>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</si>
  <si>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</si>
  <si>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</si>
  <si>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</si>
  <si>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</si>
  <si>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</si>
  <si>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</si>
  <si>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</si>
  <si>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</si>
  <si>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</si>
  <si>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</si>
  <si>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</si>
  <si>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</si>
  <si>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</si>
  <si>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</si>
  <si>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</si>
  <si>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</si>
  <si>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</si>
  <si>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</si>
  <si>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</si>
  <si>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</si>
  <si>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</si>
  <si>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</si>
  <si>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</si>
  <si>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</si>
  <si>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</si>
  <si>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</si>
  <si>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</si>
  <si>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</si>
  <si>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</si>
  <si>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</si>
  <si>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</si>
  <si>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</si>
  <si>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</si>
  <si>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</si>
  <si>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</si>
  <si>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</si>
  <si>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</si>
  <si>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</si>
  <si>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</si>
  <si>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</si>
  <si>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</si>
  <si>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</si>
  <si>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</si>
  <si>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</si>
  <si>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</si>
  <si>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</si>
  <si>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</si>
  <si>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</si>
  <si>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</si>
  <si>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</si>
  <si>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</si>
  <si>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</si>
  <si>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</si>
  <si>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</si>
  <si>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</si>
  <si>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</si>
  <si>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</si>
  <si>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</si>
  <si>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</si>
  <si>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</si>
  <si>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</si>
  <si>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</si>
  <si>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</si>
  <si>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</si>
  <si>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</si>
  <si>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</si>
  <si>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</si>
  <si>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</si>
  <si>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</si>
  <si>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</si>
  <si>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</si>
  <si>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</si>
  <si>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</si>
  <si>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</si>
  <si>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</si>
  <si>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</si>
  <si>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</si>
  <si>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</si>
  <si>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</si>
  <si>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</si>
  <si>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</si>
  <si>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</si>
  <si>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</si>
  <si>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</si>
  <si>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</si>
  <si>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</si>
  <si>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</si>
  <si>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</si>
  <si>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</si>
  <si>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</si>
  <si>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</si>
  <si>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</si>
  <si>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</si>
  <si>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</si>
  <si>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</si>
  <si>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</si>
  <si>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</si>
  <si>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</si>
  <si>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</si>
  <si>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</si>
  <si>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</si>
  <si>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</si>
  <si>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</si>
  <si>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</si>
  <si>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</si>
  <si>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</si>
  <si>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</si>
  <si>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</si>
  <si>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</si>
  <si>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</si>
  <si>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</si>
  <si>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</si>
  <si>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</si>
  <si>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</si>
  <si>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</si>
  <si>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</si>
  <si>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</si>
  <si>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</si>
  <si>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</si>
  <si>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</si>
  <si>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</si>
  <si>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</si>
  <si>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</si>
  <si>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</si>
  <si>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</si>
  <si>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</si>
  <si>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</si>
  <si>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</si>
  <si>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</si>
  <si>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</si>
  <si>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</si>
  <si>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</si>
  <si>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</si>
  <si>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</si>
  <si>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</si>
  <si>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</si>
  <si>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</si>
  <si>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</si>
  <si>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</si>
  <si>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</si>
  <si>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</si>
  <si>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</si>
  <si>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</si>
  <si>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</si>
  <si>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</si>
  <si>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</si>
  <si>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</si>
  <si>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</si>
  <si>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</si>
  <si>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</si>
  <si>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</si>
  <si>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</si>
  <si>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</si>
  <si>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</si>
  <si>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</si>
  <si>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</si>
  <si>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</si>
  <si>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</si>
  <si>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</si>
  <si>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</si>
  <si>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</si>
  <si>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</si>
  <si>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</si>
  <si>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</si>
  <si>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</si>
  <si>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</si>
  <si>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</si>
  <si>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</si>
  <si>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</si>
  <si>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</si>
  <si>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</si>
  <si>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</si>
  <si>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</si>
  <si>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</si>
  <si>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</si>
  <si>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</si>
  <si>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</si>
  <si>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</si>
  <si>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</si>
  <si>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</si>
  <si>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</si>
  <si>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</si>
  <si>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</si>
  <si>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</si>
  <si>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</si>
  <si>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</si>
  <si>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</si>
  <si>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</si>
  <si>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</si>
  <si>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</si>
  <si>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</si>
  <si>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</si>
  <si>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</si>
  <si>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</si>
  <si>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</si>
  <si>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</si>
  <si>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</si>
  <si>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</si>
  <si>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</si>
  <si>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</si>
  <si>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</si>
  <si>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</si>
  <si>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</si>
  <si>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</si>
  <si>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</si>
  <si>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</si>
  <si>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</si>
  <si>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</si>
  <si>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</si>
  <si>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</si>
  <si>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</si>
  <si>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</si>
  <si>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</si>
  <si>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</si>
  <si>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</si>
  <si>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</si>
  <si>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</si>
  <si>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</si>
  <si>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</si>
  <si>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</si>
  <si>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</si>
  <si>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</si>
  <si>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</si>
  <si>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</si>
  <si>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</si>
  <si>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</si>
  <si>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</si>
  <si>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</si>
  <si>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</si>
  <si>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</si>
  <si>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</si>
  <si>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</si>
  <si>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</si>
  <si>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</si>
  <si>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</si>
  <si>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</si>
  <si>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</si>
  <si>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</si>
  <si>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</si>
  <si>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</si>
  <si>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</si>
  <si>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</si>
  <si>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</si>
  <si>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</si>
  <si>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</si>
  <si>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</si>
  <si>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</si>
  <si>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</si>
  <si>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</si>
  <si>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</si>
  <si>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</si>
  <si>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</si>
  <si>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</si>
  <si>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</si>
  <si>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</si>
  <si>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</si>
  <si>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</si>
  <si>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</si>
  <si>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</si>
  <si>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</si>
  <si>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</si>
  <si>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</si>
  <si>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</si>
  <si>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</si>
  <si>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</si>
  <si>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</si>
  <si>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</si>
  <si>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</si>
  <si>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</si>
  <si>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</si>
  <si>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</si>
  <si>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</si>
  <si>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</si>
  <si>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</si>
  <si>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</si>
  <si>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</si>
  <si>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</si>
  <si>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</si>
  <si>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</si>
  <si>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</si>
  <si>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</si>
  <si>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</si>
  <si>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</si>
  <si>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</si>
  <si>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</si>
  <si>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</si>
  <si>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</si>
  <si>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</si>
  <si>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</si>
  <si>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</si>
  <si>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</si>
  <si>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</si>
  <si>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</si>
  <si>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</si>
  <si>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</si>
  <si>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</si>
  <si>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</si>
  <si>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</si>
  <si>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</si>
  <si>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</si>
  <si>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</si>
  <si>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</si>
  <si>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</si>
  <si>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</si>
  <si>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</si>
  <si>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</si>
  <si>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</si>
  <si>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</si>
  <si>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</si>
  <si>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</si>
  <si>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</si>
  <si>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</si>
  <si>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</si>
  <si>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</si>
  <si>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</si>
  <si>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</si>
  <si>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</si>
  <si>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</si>
  <si>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</si>
  <si>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</si>
  <si>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</si>
  <si>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</si>
  <si>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</si>
  <si>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</si>
  <si>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</si>
  <si>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</si>
  <si>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</si>
  <si>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</si>
  <si>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</si>
  <si>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</si>
  <si>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</si>
  <si>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</si>
  <si>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</si>
  <si>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</si>
  <si>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</si>
  <si>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</si>
  <si>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</si>
  <si>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</si>
  <si>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</si>
  <si>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</si>
  <si>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</si>
  <si>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</si>
  <si>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</si>
  <si>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</si>
  <si>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</si>
  <si>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</si>
  <si>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</si>
  <si>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</si>
  <si>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</si>
  <si>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</si>
  <si>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</si>
  <si>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</si>
  <si>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</si>
  <si>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</si>
  <si>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</si>
  <si>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</si>
  <si>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</si>
  <si>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</si>
  <si>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</si>
  <si>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</si>
  <si>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</si>
  <si>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</si>
  <si>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</si>
  <si>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</si>
  <si>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</si>
  <si>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</si>
  <si>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</si>
  <si>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</si>
  <si>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</si>
  <si>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</si>
  <si>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</si>
  <si>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</si>
  <si>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</si>
  <si>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</si>
  <si>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</si>
  <si>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</si>
  <si>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</si>
  <si>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</si>
  <si>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</si>
  <si>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</si>
  <si>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</si>
  <si>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</si>
  <si>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</si>
  <si>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</si>
  <si>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</si>
  <si>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</si>
  <si>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</si>
  <si>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</si>
  <si>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</si>
  <si>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</si>
  <si>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</si>
  <si>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</si>
  <si>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</si>
  <si>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</si>
  <si>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</si>
  <si>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</si>
  <si>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</si>
  <si>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</si>
  <si>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</si>
  <si>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</si>
  <si>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</si>
  <si>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</si>
  <si>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</si>
  <si>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</si>
  <si>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</si>
  <si>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</si>
  <si>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</si>
  <si>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</si>
  <si>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</si>
  <si>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</si>
  <si>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</si>
  <si>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</si>
  <si>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</si>
  <si>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</si>
  <si>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</si>
  <si>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</si>
  <si>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</si>
  <si>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</si>
  <si>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</si>
  <si>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</si>
  <si>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</si>
  <si>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</si>
  <si>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</si>
  <si>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</si>
  <si>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</si>
  <si>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</si>
  <si>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</si>
  <si>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</si>
  <si>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</si>
  <si>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</si>
  <si>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</si>
  <si>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</si>
  <si>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</si>
  <si>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</si>
  <si>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</si>
  <si>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</si>
  <si>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</si>
  <si>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</si>
  <si>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</si>
  <si>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</si>
  <si>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</si>
  <si>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</si>
  <si>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</si>
  <si>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</si>
  <si>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</si>
  <si>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</si>
  <si>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</si>
  <si>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</si>
  <si>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</si>
  <si>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</si>
  <si>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</si>
  <si>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</si>
  <si>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</si>
  <si>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</si>
  <si>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</si>
  <si>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</si>
  <si>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</si>
  <si>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</si>
  <si>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</si>
  <si>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</si>
  <si>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</si>
  <si>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</si>
  <si>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</si>
  <si>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</si>
  <si>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</si>
  <si>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</si>
  <si>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</si>
  <si>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</si>
  <si>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</si>
  <si>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</si>
  <si>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</si>
  <si>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</si>
  <si>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</si>
  <si>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</si>
  <si>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</si>
  <si>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</si>
  <si>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</si>
  <si>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</si>
  <si>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</si>
  <si>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</si>
  <si>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</si>
  <si>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</si>
  <si>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</si>
  <si>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</si>
  <si>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</si>
  <si>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</si>
  <si>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</si>
  <si>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</si>
  <si>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</si>
  <si>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</si>
  <si>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</si>
  <si>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</si>
  <si>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</si>
  <si>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</si>
  <si>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</si>
  <si>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</si>
  <si>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</si>
  <si>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</si>
  <si>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</si>
  <si>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</si>
  <si>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</si>
  <si>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</si>
  <si>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</si>
  <si>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</si>
  <si>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</si>
  <si>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</si>
  <si>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</si>
  <si>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</si>
  <si>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</si>
  <si>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</si>
  <si>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</si>
  <si>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</si>
  <si>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</si>
  <si>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</si>
  <si>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</si>
  <si>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</si>
  <si>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</si>
  <si>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</si>
  <si>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</si>
  <si>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</si>
  <si>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</si>
  <si>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</si>
  <si>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</si>
  <si>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</si>
  <si>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</si>
  <si>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</si>
  <si>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</si>
  <si>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</si>
  <si>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</si>
  <si>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</si>
  <si>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</si>
  <si>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</si>
  <si>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</si>
  <si>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</si>
  <si>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</si>
  <si>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</si>
  <si>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</si>
  <si>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</si>
  <si>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</si>
  <si>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</si>
  <si>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</si>
  <si>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</si>
  <si>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</si>
  <si>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</si>
  <si>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</si>
  <si>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</si>
  <si>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</si>
  <si>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</si>
  <si>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</si>
  <si>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</si>
  <si>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</si>
  <si>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</si>
  <si>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</si>
  <si>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</si>
  <si>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</si>
  <si>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</si>
  <si>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</si>
  <si>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</si>
  <si>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</si>
  <si>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</si>
  <si>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</si>
  <si>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</si>
  <si>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</si>
  <si>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</si>
  <si>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</si>
  <si>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</si>
  <si>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</si>
  <si>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</si>
  <si>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</si>
  <si>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</si>
  <si>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</si>
  <si>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</si>
  <si>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</si>
  <si>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</si>
  <si>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</si>
  <si>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</si>
  <si>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</si>
  <si>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</si>
  <si>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</si>
  <si>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</si>
  <si>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</si>
  <si>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</si>
  <si>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</si>
  <si>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</si>
  <si>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</si>
  <si>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</si>
  <si>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</si>
  <si>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</si>
  <si>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</si>
  <si>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</si>
  <si>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</si>
  <si>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</si>
  <si>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</si>
  <si>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</si>
  <si>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</si>
  <si>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</si>
  <si>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</si>
  <si>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</si>
  <si>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</si>
  <si>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</si>
  <si>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</si>
  <si>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</si>
  <si>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</si>
  <si>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</si>
  <si>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</si>
  <si>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</si>
  <si>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</si>
  <si>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</si>
  <si>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</si>
  <si>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</si>
  <si>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</si>
  <si>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</si>
  <si>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</si>
  <si>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</si>
  <si>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</si>
  <si>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</si>
  <si>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</si>
  <si>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</si>
  <si>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</si>
  <si>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</si>
  <si>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</si>
  <si>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</si>
  <si>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</si>
  <si>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</si>
  <si>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</si>
  <si>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</si>
  <si>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</si>
  <si>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</si>
  <si>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</si>
  <si>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</si>
  <si>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</si>
  <si>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</si>
  <si>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</si>
  <si>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</si>
  <si>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</si>
  <si>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</si>
  <si>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</si>
  <si>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</si>
  <si>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</si>
  <si>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</si>
  <si>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</si>
  <si>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</si>
  <si>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</si>
  <si>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</si>
  <si>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</si>
  <si>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</si>
  <si>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</si>
  <si>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</si>
  <si>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</si>
  <si>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</si>
  <si>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</si>
  <si>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</si>
  <si>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</si>
  <si>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</si>
  <si>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</si>
  <si>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</si>
  <si>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</si>
  <si>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</si>
  <si>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</si>
  <si>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</si>
  <si>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</si>
  <si>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</si>
  <si>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</si>
  <si>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</si>
  <si>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</si>
  <si>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</si>
  <si>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</si>
  <si>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</si>
  <si>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</si>
  <si>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</si>
  <si>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</si>
  <si>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</si>
  <si>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</si>
  <si>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</si>
  <si>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</si>
  <si>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</si>
  <si>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</si>
  <si>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</si>
  <si>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</si>
  <si>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</si>
  <si>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</si>
  <si>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</si>
  <si>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</si>
  <si>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</si>
  <si>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</si>
  <si>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</si>
  <si>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</si>
  <si>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</si>
  <si>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</si>
  <si>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</si>
  <si>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</si>
  <si>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</si>
  <si>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</si>
  <si>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</si>
  <si>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</si>
  <si>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</si>
  <si>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</si>
  <si>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</si>
  <si>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</si>
  <si>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</si>
  <si>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</si>
  <si>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</si>
  <si>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</si>
  <si>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</si>
  <si>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</si>
  <si>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</si>
  <si>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</si>
  <si>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</si>
  <si>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</si>
  <si>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</si>
  <si>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</si>
  <si>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</si>
  <si>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</si>
  <si>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</si>
  <si>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</si>
  <si>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</si>
  <si>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</si>
  <si>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</si>
  <si>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</si>
  <si>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</si>
  <si>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</si>
  <si>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</si>
  <si>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</si>
  <si>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</si>
  <si>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</si>
  <si>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</si>
  <si>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</si>
  <si>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</si>
  <si>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</si>
  <si>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</si>
  <si>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</si>
  <si>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</si>
  <si>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</si>
  <si>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</si>
  <si>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</si>
  <si>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</si>
  <si>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</si>
  <si>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</si>
  <si>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</si>
  <si>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</si>
  <si>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</si>
  <si>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</si>
  <si>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</si>
  <si>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</si>
  <si>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</si>
  <si>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</si>
  <si>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</si>
  <si>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</si>
  <si>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</si>
  <si>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</si>
  <si>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</si>
  <si>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</si>
  <si>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</si>
  <si>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</si>
  <si>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</si>
  <si>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</si>
  <si>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</si>
  <si>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</si>
  <si>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</si>
  <si>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</si>
  <si>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</si>
  <si>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</si>
  <si>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</si>
  <si>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</si>
  <si>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</si>
  <si>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</si>
  <si>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</si>
  <si>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</si>
  <si>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</si>
  <si>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</si>
  <si>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</si>
  <si>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</si>
  <si>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</si>
  <si>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</si>
  <si>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</si>
  <si>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</si>
  <si>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</si>
  <si>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</si>
  <si>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</si>
  <si>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</si>
  <si>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</si>
  <si>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</si>
  <si>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</si>
  <si>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</si>
  <si>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</si>
  <si>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</si>
  <si>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</si>
  <si>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</si>
  <si>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</si>
  <si>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</si>
  <si>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</si>
  <si>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</si>
  <si>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</si>
  <si>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</si>
  <si>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</si>
  <si>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</si>
  <si>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</si>
  <si>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</si>
  <si>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</si>
  <si>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</si>
  <si>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</si>
  <si>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</si>
  <si>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</si>
  <si>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</si>
  <si>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</si>
  <si>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</si>
  <si>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</si>
  <si>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</si>
  <si>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</si>
  <si>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</si>
  <si>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</si>
  <si>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</si>
  <si>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</si>
  <si>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</si>
  <si>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</si>
  <si>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</si>
  <si>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</si>
  <si>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</si>
  <si>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</si>
  <si>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</si>
  <si>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</si>
  <si>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</si>
  <si>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</si>
  <si>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</si>
  <si>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</si>
  <si>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</si>
  <si>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</si>
  <si>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</si>
  <si>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</si>
  <si>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</si>
  <si>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</si>
  <si>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</si>
  <si>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</si>
  <si>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</si>
  <si>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</si>
  <si>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</si>
  <si>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</si>
  <si>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</si>
  <si>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</si>
  <si>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</si>
  <si>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</si>
  <si>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</si>
  <si>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</si>
  <si>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</si>
  <si>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</si>
  <si>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</si>
  <si>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</si>
  <si>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</si>
  <si>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</si>
  <si>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</si>
  <si>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</si>
  <si>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</si>
  <si>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</si>
  <si>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</si>
  <si>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</si>
  <si>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</si>
  <si>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</si>
  <si>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</si>
  <si>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</si>
  <si>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</si>
  <si>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</si>
  <si>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</si>
  <si>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</si>
  <si>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</si>
  <si>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</si>
  <si>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</si>
  <si>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</si>
  <si>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</si>
  <si>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</si>
  <si>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</si>
  <si>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</si>
  <si>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</si>
  <si>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</si>
  <si>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</si>
  <si>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</si>
  <si>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</si>
  <si>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</si>
  <si>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</si>
  <si>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</si>
  <si>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</si>
  <si>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</si>
  <si>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</si>
  <si>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</si>
  <si>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</si>
  <si>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</si>
  <si>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</si>
  <si>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</si>
  <si>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</si>
  <si>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</si>
  <si>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</si>
  <si>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</si>
  <si>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</si>
  <si>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</si>
  <si>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</si>
  <si>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</si>
  <si>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</si>
  <si>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</si>
  <si>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</si>
  <si>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</si>
  <si>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</si>
  <si>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</si>
  <si>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</si>
  <si>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</si>
  <si>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</si>
  <si>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</si>
  <si>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</si>
  <si>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</si>
  <si>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</si>
  <si>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</si>
  <si>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</si>
  <si>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</si>
  <si>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</si>
  <si>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</si>
  <si>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</si>
  <si>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</si>
  <si>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</si>
  <si>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</si>
  <si>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</si>
  <si>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</si>
  <si>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</si>
  <si>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</si>
  <si>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</si>
  <si>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</si>
  <si>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</si>
  <si>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</si>
  <si>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</si>
  <si>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</si>
  <si>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</si>
  <si>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</si>
  <si>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</si>
  <si>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</si>
  <si>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</si>
  <si>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</si>
  <si>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</si>
  <si>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</si>
  <si>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</si>
  <si>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</si>
  <si>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</si>
  <si>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</si>
  <si>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</si>
  <si>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</si>
  <si>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</si>
  <si>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</si>
  <si>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</si>
  <si>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</si>
  <si>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</si>
  <si>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</si>
  <si>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</si>
  <si>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</si>
  <si>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</si>
  <si>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</si>
  <si>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</si>
  <si>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</si>
  <si>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</si>
  <si>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</si>
  <si>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</si>
  <si>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</si>
  <si>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</si>
  <si>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</si>
  <si>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</si>
  <si>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</si>
  <si>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</si>
  <si>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</si>
  <si>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</si>
  <si>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</si>
  <si>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</si>
  <si>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</si>
  <si>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</si>
  <si>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</si>
  <si>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</si>
  <si>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</si>
  <si>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</si>
  <si>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</si>
  <si>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</si>
  <si>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</si>
  <si>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</si>
  <si>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</si>
  <si>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</si>
  <si>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</si>
  <si>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</si>
  <si>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</si>
  <si>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</si>
  <si>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</si>
  <si>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</si>
  <si>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</si>
  <si>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</si>
  <si>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</si>
  <si>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</si>
  <si>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</si>
  <si>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</si>
  <si>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</si>
  <si>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</si>
  <si>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</si>
  <si>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</si>
  <si>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</si>
  <si>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</si>
  <si>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</si>
  <si>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</si>
  <si>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</si>
  <si>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</si>
  <si>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</si>
  <si>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</si>
  <si>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</si>
  <si>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</si>
  <si>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</si>
  <si>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</si>
  <si>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</si>
  <si>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</si>
  <si>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</si>
  <si>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</si>
  <si>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</si>
  <si>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</si>
  <si>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</si>
  <si>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</si>
  <si>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</si>
  <si>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</si>
  <si>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</si>
  <si>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</si>
  <si>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</si>
  <si>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</si>
  <si>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</si>
  <si>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</si>
  <si>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</si>
  <si>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</si>
  <si>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</si>
  <si>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</si>
  <si>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</si>
  <si>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</si>
  <si>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</si>
  <si>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</si>
  <si>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</si>
  <si>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</si>
  <si>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</si>
  <si>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</si>
  <si>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</si>
  <si>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</si>
  <si>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</si>
  <si>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</si>
  <si>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</si>
  <si>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</si>
  <si>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</si>
  <si>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</si>
  <si>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</si>
  <si>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</si>
  <si>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</si>
  <si>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</si>
  <si>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</si>
  <si>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</si>
  <si>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</si>
  <si>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</si>
  <si>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</si>
  <si>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</si>
  <si>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</si>
  <si>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</si>
  <si>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</si>
  <si>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</si>
  <si>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</si>
  <si>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</si>
  <si>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</si>
  <si>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</si>
  <si>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</si>
  <si>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</si>
  <si>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</si>
  <si>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</si>
  <si>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</si>
  <si>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</si>
  <si>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</si>
  <si>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</si>
  <si>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</si>
  <si>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</si>
  <si>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</si>
  <si>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</si>
  <si>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</si>
  <si>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</si>
  <si>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</si>
  <si>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</si>
  <si>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</si>
  <si>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</si>
  <si>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</si>
  <si>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</si>
  <si>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</si>
  <si>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</si>
  <si>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</si>
  <si>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</si>
  <si>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</si>
  <si>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</si>
  <si>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</si>
  <si>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</si>
  <si>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</si>
  <si>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</si>
  <si>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</si>
  <si>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</si>
  <si>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</si>
  <si>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</si>
  <si>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</si>
  <si>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</si>
  <si>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</si>
  <si>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</si>
  <si>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</si>
  <si>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</si>
  <si>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</si>
  <si>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</si>
  <si>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</si>
  <si>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</si>
  <si>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</si>
  <si>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</si>
  <si>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</si>
  <si>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</si>
  <si>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</si>
  <si>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</si>
  <si>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</si>
  <si>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</si>
  <si>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</si>
  <si>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</si>
  <si>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</si>
  <si>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</si>
  <si>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</si>
  <si>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</si>
  <si>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</si>
  <si>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</si>
  <si>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</si>
  <si>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</si>
  <si>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</si>
  <si>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</si>
  <si>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</si>
  <si>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</si>
  <si>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</si>
  <si>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</si>
  <si>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</si>
  <si>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</si>
  <si>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</si>
  <si>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</si>
  <si>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</si>
  <si>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</si>
  <si>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</si>
  <si>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</si>
  <si>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</si>
  <si>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</si>
  <si>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</si>
  <si>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</si>
  <si>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</si>
  <si>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</si>
  <si>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</si>
  <si>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</si>
  <si>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</si>
  <si>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</si>
  <si>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</si>
  <si>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</si>
  <si>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</si>
  <si>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</si>
  <si>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</si>
  <si>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</si>
  <si>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</si>
  <si>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</si>
  <si>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</si>
  <si>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</si>
  <si>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</si>
  <si>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</si>
  <si>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</si>
  <si>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</si>
  <si>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</si>
  <si>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</si>
  <si>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</si>
  <si>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</si>
  <si>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</si>
  <si>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</si>
  <si>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</si>
  <si>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</si>
  <si>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</si>
  <si>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</si>
  <si>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</si>
  <si>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</si>
  <si>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</si>
  <si>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</si>
  <si>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</si>
  <si>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</si>
  <si>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</si>
  <si>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</si>
  <si>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</si>
  <si>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</si>
  <si>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</si>
  <si>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</si>
  <si>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</si>
  <si>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</si>
  <si>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</si>
  <si>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</si>
  <si>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</si>
  <si>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</si>
  <si>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</si>
  <si>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</si>
  <si>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</si>
  <si>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</si>
  <si>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</si>
  <si>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</si>
  <si>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</si>
  <si>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</si>
  <si>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</si>
  <si>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</si>
  <si>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</si>
  <si>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</si>
  <si>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</si>
  <si>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</si>
  <si>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</si>
  <si>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</si>
  <si>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</si>
  <si>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</si>
  <si>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</si>
  <si>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</si>
  <si>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</si>
  <si>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</si>
  <si>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</si>
  <si>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</si>
  <si>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</si>
  <si>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</si>
  <si>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</si>
  <si>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</si>
  <si>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</si>
  <si>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</si>
  <si>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</si>
  <si>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</si>
  <si>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</si>
  <si>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</si>
  <si>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</si>
  <si>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</si>
  <si>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</si>
  <si>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</si>
  <si>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</si>
  <si>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</si>
  <si>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</si>
  <si>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</si>
  <si>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</si>
  <si>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</si>
  <si>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</si>
  <si>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</si>
  <si>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</si>
  <si>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</si>
  <si>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</si>
  <si>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</si>
  <si>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</si>
  <si>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</si>
  <si>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</si>
  <si>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</si>
  <si>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</si>
  <si>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</si>
  <si>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</si>
  <si>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</si>
  <si>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</si>
  <si>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</si>
  <si>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</si>
  <si>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</si>
  <si>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</si>
  <si>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</si>
  <si>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</si>
  <si>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</si>
  <si>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</si>
  <si>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</si>
  <si>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</si>
  <si>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</si>
  <si>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</si>
  <si>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</si>
  <si>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</si>
  <si>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</si>
  <si>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</si>
  <si>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</si>
  <si>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</si>
  <si>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</si>
  <si>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</si>
  <si>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</si>
  <si>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</si>
  <si>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</si>
  <si>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</si>
  <si>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</si>
  <si>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</si>
  <si>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</si>
  <si>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</si>
  <si>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</si>
  <si>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</si>
  <si>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</si>
  <si>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</si>
  <si>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</si>
  <si>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</si>
  <si>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</si>
  <si>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</si>
  <si>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</si>
  <si>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</si>
  <si>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</si>
  <si>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</si>
  <si>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</si>
  <si>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</si>
  <si>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</si>
  <si>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</si>
  <si>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</si>
  <si>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</si>
  <si>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</si>
  <si>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</si>
  <si>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</si>
  <si>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</si>
  <si>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</si>
  <si>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</si>
  <si>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</si>
  <si>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</si>
  <si>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</si>
  <si>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</si>
  <si>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</si>
  <si>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</si>
  <si>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</si>
  <si>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</si>
  <si>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</si>
  <si>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</si>
  <si>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</si>
  <si>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</si>
  <si>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</si>
  <si>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</si>
  <si>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</si>
  <si>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</si>
  <si>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</si>
  <si>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</si>
  <si>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</si>
  <si>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</si>
  <si>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</si>
  <si>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</si>
  <si>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</si>
  <si>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</si>
  <si>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</si>
  <si>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</si>
  <si>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</si>
  <si>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</si>
  <si>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</si>
  <si>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</si>
  <si>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</si>
  <si>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</si>
  <si>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</si>
  <si>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</si>
  <si>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</si>
  <si>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</si>
  <si>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</si>
  <si>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</si>
  <si>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</si>
  <si>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</si>
  <si>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</si>
  <si>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</si>
  <si>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</si>
  <si>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</si>
  <si>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</si>
  <si>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</si>
  <si>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</si>
  <si>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</si>
  <si>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</si>
  <si>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</si>
  <si>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</si>
  <si>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</si>
  <si>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</si>
  <si>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</si>
  <si>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</si>
  <si>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</si>
  <si>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</si>
  <si>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</si>
  <si>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</si>
  <si>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</si>
  <si>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</si>
  <si>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</si>
  <si>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</si>
  <si>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</si>
  <si>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</si>
  <si>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</si>
  <si>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</si>
  <si>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</si>
  <si>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</si>
  <si>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</si>
  <si>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</si>
  <si>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</si>
  <si>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</si>
  <si>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</si>
  <si>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</si>
  <si>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</si>
  <si>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</si>
  <si>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</si>
  <si>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</si>
  <si>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</si>
  <si>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</si>
  <si>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</si>
  <si>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</si>
  <si>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</si>
  <si>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</si>
  <si>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</si>
  <si>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</si>
  <si>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</si>
  <si>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</si>
  <si>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</si>
  <si>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</si>
  <si>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</si>
  <si>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</si>
  <si>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</si>
  <si>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</si>
  <si>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</si>
  <si>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</si>
  <si>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</si>
  <si>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</si>
  <si>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</si>
  <si>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</si>
  <si>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</si>
  <si>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</si>
  <si>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</si>
  <si>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</si>
  <si>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</si>
  <si>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</si>
  <si>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</si>
  <si>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</si>
  <si>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</si>
  <si>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</si>
  <si>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</si>
  <si>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</si>
  <si>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</si>
  <si>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</si>
  <si>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</si>
  <si>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</si>
  <si>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</si>
  <si>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</si>
  <si>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</si>
  <si>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</si>
  <si>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</si>
  <si>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</si>
  <si>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</si>
  <si>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</si>
  <si>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</si>
  <si>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</si>
  <si>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</si>
  <si>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</si>
  <si>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</si>
  <si>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</si>
  <si>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</si>
  <si>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</si>
  <si>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</si>
  <si>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</si>
  <si>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</si>
  <si>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</si>
  <si>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</si>
  <si>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</si>
  <si>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</si>
  <si>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</si>
  <si>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</si>
  <si>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</si>
  <si>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</si>
  <si>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</si>
  <si>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</si>
  <si>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</si>
  <si>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</si>
  <si>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</si>
  <si>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</si>
  <si>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</si>
  <si>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</si>
  <si>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</si>
  <si>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</si>
  <si>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</si>
  <si>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</si>
  <si>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</si>
  <si>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</si>
  <si>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</si>
  <si>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</si>
  <si>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</si>
  <si>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</si>
  <si>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</si>
  <si>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</si>
  <si>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</si>
  <si>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</si>
  <si>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</si>
  <si>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</si>
  <si>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</si>
  <si>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</si>
  <si>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</si>
  <si>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</si>
  <si>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</si>
  <si>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</si>
  <si>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</si>
  <si>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</si>
  <si>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</si>
  <si>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</si>
  <si>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</si>
  <si>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</si>
  <si>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</si>
  <si>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</si>
  <si>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</si>
  <si>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</si>
  <si>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</si>
  <si>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</si>
  <si>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</si>
  <si>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</si>
  <si>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</si>
  <si>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</si>
  <si>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</si>
  <si>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</si>
  <si>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</si>
  <si>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</si>
  <si>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</si>
  <si>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</si>
  <si>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</si>
  <si>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</si>
  <si>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</si>
  <si>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</si>
  <si>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</si>
  <si>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</si>
  <si>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</si>
  <si>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</si>
  <si>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</si>
  <si>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</si>
  <si>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</si>
  <si>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</si>
  <si>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</si>
  <si>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</si>
  <si>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</si>
  <si>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</si>
  <si>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</si>
  <si>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</si>
  <si>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</si>
  <si>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</si>
  <si>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</si>
  <si>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</si>
  <si>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</si>
  <si>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</si>
  <si>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</si>
  <si>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</si>
  <si>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</si>
  <si>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</si>
  <si>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</si>
  <si>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</si>
  <si>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</si>
  <si>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</si>
  <si>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</si>
  <si>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</si>
  <si>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</si>
  <si>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</si>
  <si>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</si>
  <si>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</si>
  <si>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</si>
  <si>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</si>
  <si>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</si>
  <si>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</si>
  <si>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</si>
  <si>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</si>
  <si>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</si>
  <si>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</si>
  <si>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</si>
  <si>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</si>
  <si>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</si>
  <si>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</si>
  <si>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</si>
  <si>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</si>
  <si>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</si>
  <si>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</si>
  <si>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</si>
  <si>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</si>
  <si>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</si>
  <si>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</si>
  <si>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</si>
  <si>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</si>
  <si>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</si>
  <si>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</si>
  <si>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</si>
  <si>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</si>
  <si>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</si>
  <si>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</si>
  <si>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</si>
  <si>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</si>
  <si>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</si>
  <si>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</si>
  <si>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</si>
  <si>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</si>
  <si>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</si>
  <si>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</si>
  <si>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</si>
  <si>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</si>
  <si>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</si>
  <si>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</si>
  <si>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</si>
  <si>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</si>
  <si>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</si>
  <si>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</si>
  <si>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</si>
  <si>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</si>
  <si>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</si>
  <si>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</si>
  <si>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</si>
  <si>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</si>
  <si>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</si>
  <si>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</si>
  <si>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</si>
  <si>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</si>
  <si>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</si>
  <si>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</si>
  <si>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</si>
  <si>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</si>
  <si>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</si>
  <si>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</si>
  <si>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</si>
  <si>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</si>
  <si>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</si>
  <si>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</si>
  <si>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</si>
  <si>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</si>
  <si>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</si>
  <si>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</si>
  <si>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</si>
  <si>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</si>
  <si>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</si>
  <si>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</si>
  <si>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</si>
  <si>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</si>
  <si>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</si>
  <si>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</si>
  <si>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</si>
  <si>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</si>
  <si>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</si>
  <si>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</si>
  <si>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</si>
  <si>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</si>
  <si>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</si>
  <si>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</si>
  <si>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</si>
  <si>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</si>
  <si>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</si>
  <si>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</si>
  <si>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</si>
  <si>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</si>
  <si>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</si>
  <si>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</si>
  <si>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</si>
  <si>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</si>
  <si>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</si>
  <si>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</si>
  <si>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</si>
  <si>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</si>
  <si>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</si>
  <si>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</si>
  <si>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</si>
  <si>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</si>
  <si>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</si>
  <si>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</si>
  <si>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</si>
  <si>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</si>
  <si>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</si>
  <si>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</si>
  <si>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</si>
  <si>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</si>
  <si>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</si>
  <si>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</si>
  <si>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</si>
  <si>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</si>
  <si>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</si>
  <si>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</si>
  <si>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</si>
  <si>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</si>
  <si>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</si>
  <si>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</si>
  <si>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</si>
  <si>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</si>
  <si>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</si>
  <si>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</si>
  <si>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</si>
  <si>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</si>
  <si>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</si>
  <si>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</si>
  <si>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</si>
  <si>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</si>
  <si>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</si>
  <si>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</si>
  <si>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</si>
  <si>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</si>
  <si>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</si>
  <si>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</si>
  <si>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</si>
  <si>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</si>
  <si>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</si>
  <si>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</si>
  <si>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</si>
  <si>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</si>
  <si>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</si>
  <si>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</si>
  <si>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</si>
  <si>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</si>
  <si>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</si>
  <si>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</si>
  <si>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</si>
  <si>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</si>
  <si>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</si>
  <si>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</si>
  <si>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</si>
  <si>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</si>
  <si>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</si>
  <si>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</si>
  <si>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</si>
  <si>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</si>
  <si>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</si>
  <si>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</si>
  <si>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</si>
  <si>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</si>
  <si>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</si>
  <si>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</si>
  <si>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</si>
  <si>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</si>
  <si>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</si>
  <si>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</si>
  <si>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</si>
  <si>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</si>
  <si>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</si>
  <si>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</si>
  <si>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</si>
  <si>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</si>
  <si>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</si>
  <si>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</si>
  <si>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</si>
  <si>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</si>
  <si>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</si>
  <si>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</si>
  <si>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</si>
  <si>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</si>
  <si>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</si>
  <si>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</si>
  <si>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</si>
  <si>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</si>
  <si>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</si>
  <si>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</si>
  <si>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</si>
  <si>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</si>
  <si>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</si>
  <si>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</si>
  <si>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</si>
  <si>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</si>
  <si>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</si>
  <si>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</si>
  <si>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</si>
  <si>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</si>
  <si>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</si>
  <si>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</si>
  <si>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</si>
  <si>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</si>
  <si>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</si>
  <si>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</si>
  <si>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</si>
  <si>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</si>
  <si>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</si>
  <si>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</si>
  <si>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</si>
  <si>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</si>
  <si>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</si>
  <si>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</si>
  <si>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</si>
  <si>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</si>
  <si>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</si>
  <si>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</si>
  <si>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</si>
  <si>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</si>
  <si>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</si>
  <si>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</si>
  <si>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</si>
  <si>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</si>
  <si>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</si>
  <si>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</si>
  <si>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</si>
  <si>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</si>
  <si>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</si>
  <si>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</si>
  <si>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</si>
  <si>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</si>
  <si>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</si>
  <si>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</si>
  <si>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</si>
  <si>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</si>
  <si>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</si>
  <si>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</si>
  <si>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</si>
  <si>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</si>
  <si>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</si>
  <si>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</si>
  <si>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</si>
  <si>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</si>
  <si>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</si>
  <si>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</si>
  <si>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</si>
  <si>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</si>
  <si>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</si>
  <si>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</si>
  <si>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</si>
  <si>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</si>
  <si>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</si>
  <si>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</si>
  <si>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</si>
  <si>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</si>
  <si>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</si>
  <si>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</si>
  <si>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</si>
  <si>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</si>
  <si>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</si>
  <si>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</si>
  <si>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</si>
  <si>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</si>
  <si>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</si>
  <si>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</si>
  <si>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</si>
  <si>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</si>
  <si>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</si>
  <si>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</si>
  <si>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</si>
  <si>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</si>
  <si>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</si>
  <si>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</si>
  <si>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</si>
  <si>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</si>
  <si>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</si>
  <si>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</si>
  <si>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</si>
  <si>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</si>
  <si>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</si>
  <si>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</si>
  <si>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</si>
  <si>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</si>
  <si>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</si>
  <si>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</si>
  <si>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</si>
  <si>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</si>
  <si>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</si>
  <si>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</si>
  <si>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</si>
  <si>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</si>
  <si>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</si>
  <si>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</si>
  <si>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</si>
  <si>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</si>
  <si>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</si>
  <si>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</si>
  <si>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</si>
  <si>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</si>
  <si>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</si>
  <si>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</si>
  <si>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</si>
  <si>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</si>
  <si>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</si>
  <si>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</si>
  <si>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</si>
  <si>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</si>
  <si>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</si>
  <si>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</si>
  <si>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</si>
  <si>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</si>
  <si>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</si>
  <si>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</si>
  <si>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</si>
  <si>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</si>
  <si>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</si>
  <si>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</si>
  <si>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</si>
  <si>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</si>
  <si>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</si>
  <si>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</si>
  <si>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</si>
  <si>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</si>
  <si>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</si>
  <si>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</si>
  <si>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</si>
  <si>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</si>
  <si>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</si>
  <si>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</si>
  <si>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</si>
  <si>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</si>
  <si>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</si>
  <si>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</si>
  <si>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</si>
  <si>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</si>
  <si>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</si>
  <si>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</si>
  <si>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</si>
  <si>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</si>
  <si>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</si>
  <si>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</si>
  <si>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</si>
  <si>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</si>
  <si>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</si>
  <si>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</si>
  <si>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</si>
  <si>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</si>
  <si>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</si>
  <si>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</si>
  <si>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</si>
  <si>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</si>
  <si>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</si>
  <si>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</si>
  <si>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</si>
  <si>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</si>
  <si>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</si>
  <si>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</si>
  <si>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</si>
  <si>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</si>
  <si>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</si>
  <si>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</si>
  <si>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</si>
  <si>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</si>
  <si>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</si>
  <si>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</si>
  <si>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</si>
  <si>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</si>
  <si>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</si>
  <si>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</si>
  <si>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</si>
  <si>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</si>
  <si>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</si>
  <si>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</si>
  <si>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</si>
  <si>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</si>
  <si>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</si>
  <si>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</si>
  <si>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</si>
  <si>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</si>
  <si>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</si>
  <si>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</si>
  <si>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</si>
  <si>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</si>
  <si>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</si>
  <si>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</si>
  <si>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</si>
  <si>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</si>
  <si>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</si>
  <si>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</si>
  <si>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</si>
  <si>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</si>
  <si>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</si>
  <si>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</si>
  <si>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</si>
  <si>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</si>
  <si>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</si>
  <si>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</si>
  <si>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</si>
  <si>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</si>
  <si>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</si>
  <si>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</si>
  <si>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</si>
  <si>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</si>
  <si>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</si>
  <si>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</si>
  <si>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</si>
  <si>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</si>
  <si>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</si>
  <si>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</si>
  <si>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</si>
  <si>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</si>
  <si>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</si>
  <si>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</si>
  <si>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</si>
  <si>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</si>
  <si>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</si>
  <si>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</si>
  <si>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</si>
  <si>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</si>
  <si>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</si>
  <si>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</si>
  <si>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</si>
  <si>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</si>
  <si>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</si>
  <si>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</si>
  <si>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</si>
  <si>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</si>
  <si>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</si>
  <si>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</si>
  <si>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</si>
  <si>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</si>
  <si>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</si>
  <si>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</si>
  <si>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</si>
  <si>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</si>
  <si>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</si>
  <si>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</si>
  <si>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</si>
  <si>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</si>
  <si>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</si>
  <si>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</si>
  <si>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</si>
  <si>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</si>
  <si>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</si>
  <si>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</si>
  <si>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</si>
  <si>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</si>
  <si>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</si>
  <si>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</si>
  <si>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</si>
  <si>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</si>
  <si>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</si>
  <si>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</si>
  <si>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</si>
  <si>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</si>
  <si>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</si>
  <si>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</si>
  <si>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</si>
  <si>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</si>
  <si>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</si>
  <si>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</si>
  <si>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</si>
  <si>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</si>
  <si>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</si>
  <si>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</si>
  <si>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</si>
  <si>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</si>
  <si>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</si>
  <si>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</si>
  <si>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</si>
  <si>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</si>
  <si>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</si>
  <si>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</si>
  <si>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</si>
  <si>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</si>
  <si>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</si>
  <si>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</si>
  <si>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</si>
  <si>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</si>
  <si>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</si>
  <si>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</si>
  <si>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</si>
  <si>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</si>
  <si>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</si>
  <si>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</si>
  <si>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</si>
  <si>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</si>
  <si>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</si>
  <si>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</si>
  <si>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</si>
  <si>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</si>
  <si>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</si>
  <si>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</si>
  <si>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</si>
  <si>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</si>
  <si>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</si>
  <si>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</si>
  <si>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</si>
  <si>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</si>
  <si>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</si>
  <si>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</si>
  <si>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</si>
  <si>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</si>
  <si>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</si>
  <si>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</si>
  <si>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</si>
  <si>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</si>
  <si>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</si>
  <si>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</si>
  <si>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</si>
  <si>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</si>
  <si>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</si>
  <si>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</si>
  <si>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</si>
  <si>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</si>
  <si>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</si>
  <si>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</si>
  <si>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</si>
  <si>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</si>
  <si>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</si>
  <si>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</si>
  <si>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</si>
  <si>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</si>
  <si>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</si>
  <si>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</si>
  <si>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</si>
  <si>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</si>
  <si>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</si>
  <si>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</si>
  <si>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</si>
  <si>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</si>
  <si>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</si>
  <si>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</si>
  <si>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</si>
  <si>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</si>
  <si>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</si>
  <si>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</si>
  <si>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</si>
  <si>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</si>
  <si>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</si>
  <si>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</si>
  <si>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</si>
  <si>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</si>
  <si>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</si>
  <si>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</si>
  <si>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</si>
  <si>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</si>
  <si>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</si>
  <si>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</si>
  <si>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</si>
  <si>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</si>
  <si>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</si>
  <si>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</si>
  <si>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</si>
  <si>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</si>
  <si>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</si>
  <si>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</si>
  <si>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</si>
  <si>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</si>
  <si>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</si>
  <si>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</si>
  <si>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</si>
  <si>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</si>
  <si>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</si>
  <si>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</si>
  <si>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</si>
  <si>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</si>
  <si>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</si>
  <si>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</si>
  <si>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</si>
  <si>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</si>
  <si>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</si>
  <si>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</si>
  <si>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</si>
  <si>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</si>
  <si>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</si>
  <si>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</si>
  <si>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</si>
  <si>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</si>
  <si>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</si>
  <si>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</si>
  <si>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</si>
  <si>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</si>
  <si>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</si>
  <si>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</si>
  <si>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</si>
  <si>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</si>
  <si>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</si>
  <si>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</si>
  <si>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</si>
  <si>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</si>
  <si>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</si>
  <si>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</si>
  <si>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</si>
  <si>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</si>
  <si>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</si>
  <si>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</si>
  <si>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</si>
  <si>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</si>
  <si>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</si>
  <si>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</si>
  <si>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</si>
  <si>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</si>
  <si>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</si>
  <si>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</si>
  <si>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</si>
  <si>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</si>
  <si>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</si>
  <si>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</si>
  <si>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</si>
  <si>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</si>
  <si>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</si>
  <si>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</si>
  <si>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</si>
  <si>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</si>
  <si>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</si>
  <si>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</si>
  <si>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</si>
  <si>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</si>
  <si>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</si>
  <si>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</si>
  <si>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</si>
  <si>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</si>
  <si>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</si>
  <si>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</si>
  <si>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</si>
  <si>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</si>
  <si>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</si>
  <si>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</si>
  <si>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</si>
  <si>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</si>
  <si>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</si>
  <si>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</si>
  <si>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</si>
  <si>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</si>
  <si>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</si>
  <si>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</si>
  <si>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</si>
  <si>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</si>
  <si>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</si>
  <si>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</si>
  <si>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</si>
  <si>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</si>
  <si>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</si>
  <si>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</si>
  <si>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</si>
  <si>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</si>
  <si>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</si>
  <si>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</si>
  <si>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</si>
  <si>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</si>
  <si>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</si>
  <si>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</si>
  <si>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</si>
  <si>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</si>
  <si>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</si>
  <si>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</si>
  <si>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</si>
  <si>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</si>
  <si>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</si>
  <si>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</si>
  <si>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</si>
  <si>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</si>
  <si>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</si>
  <si>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</si>
  <si>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</si>
  <si>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</si>
  <si>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</si>
  <si>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</si>
  <si>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</si>
  <si>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</si>
  <si>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</si>
  <si>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</si>
  <si>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</si>
  <si>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</si>
  <si>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</si>
  <si>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</si>
  <si>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</si>
  <si>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</si>
  <si>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</si>
  <si>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</si>
  <si>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</si>
  <si>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</si>
  <si>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</si>
  <si>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</si>
  <si>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</si>
  <si>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</si>
  <si>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</si>
  <si>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</si>
  <si>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</si>
  <si>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</si>
  <si>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</si>
  <si>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</si>
  <si>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</si>
  <si>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</si>
  <si>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</si>
  <si>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</si>
  <si>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</si>
  <si>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</si>
  <si>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</si>
  <si>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</si>
  <si>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</si>
  <si>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</si>
  <si>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</si>
  <si>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</si>
  <si>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</si>
  <si>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</si>
  <si>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</si>
  <si>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</si>
  <si>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</si>
  <si>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</si>
  <si>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</si>
  <si>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</si>
  <si>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</si>
  <si>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</si>
  <si>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</si>
  <si>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</si>
  <si>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</si>
  <si>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</si>
  <si>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</si>
  <si>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</si>
  <si>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</si>
  <si>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</si>
  <si>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</si>
  <si>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</si>
  <si>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</si>
  <si>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</si>
  <si>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</si>
  <si>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</si>
  <si>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</si>
  <si>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</si>
  <si>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</si>
  <si>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</si>
  <si>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</si>
  <si>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</si>
  <si>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</si>
  <si>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</si>
  <si>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</si>
  <si>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</si>
  <si>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</si>
  <si>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</si>
  <si>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</si>
  <si>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</si>
  <si>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</si>
  <si>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</si>
  <si>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</si>
  <si>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</si>
  <si>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</si>
  <si>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</si>
  <si>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</si>
  <si>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</si>
  <si>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</si>
  <si>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</si>
  <si>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</si>
  <si>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</si>
  <si>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</si>
  <si>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</si>
  <si>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</si>
  <si>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</si>
  <si>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</si>
  <si>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</si>
  <si>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</si>
  <si>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</si>
  <si>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</si>
  <si>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</si>
  <si>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</si>
  <si>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</si>
  <si>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</si>
  <si>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</si>
  <si>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</si>
  <si>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</si>
  <si>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</si>
  <si>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</si>
  <si>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</si>
  <si>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</si>
  <si>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</si>
  <si>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</si>
  <si>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</si>
  <si>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</si>
  <si>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</si>
  <si>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</si>
  <si>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</si>
  <si>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</si>
  <si>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</si>
  <si>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</si>
  <si>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</si>
  <si>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</si>
  <si>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</si>
  <si>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</si>
  <si>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</si>
  <si>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</si>
  <si>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</si>
  <si>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</si>
  <si>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</si>
  <si>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</si>
  <si>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</si>
  <si>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</si>
  <si>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</si>
  <si>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</si>
  <si>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</si>
  <si>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</si>
  <si>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</si>
  <si>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</si>
  <si>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</si>
  <si>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</si>
  <si>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</si>
  <si>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</si>
  <si>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</si>
  <si>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</si>
  <si>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</si>
  <si>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</si>
  <si>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</si>
  <si>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</si>
  <si>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</si>
  <si>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</si>
  <si>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</si>
  <si>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</si>
  <si>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</si>
  <si>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</si>
  <si>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</si>
  <si>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</si>
  <si>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</si>
  <si>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</si>
  <si>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</si>
  <si>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</si>
  <si>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</si>
  <si>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</si>
  <si>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</si>
  <si>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</si>
  <si>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</si>
  <si>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</si>
  <si>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</si>
  <si>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</si>
  <si>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</si>
  <si>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</si>
  <si>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</si>
  <si>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</si>
  <si>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</si>
  <si>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</si>
  <si>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</si>
  <si>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</si>
  <si>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</si>
  <si>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</si>
  <si>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</si>
  <si>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</si>
  <si>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</si>
  <si>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</si>
  <si>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</si>
  <si>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</si>
  <si>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</si>
  <si>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</si>
  <si>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</si>
  <si>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</si>
  <si>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</si>
  <si>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</si>
  <si>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</si>
  <si>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</si>
  <si>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</si>
  <si>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</si>
  <si>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</si>
  <si>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</si>
  <si>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</si>
  <si>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</si>
  <si>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</si>
  <si>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</si>
  <si>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</si>
  <si>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</si>
  <si>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</si>
  <si>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</si>
  <si>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</si>
  <si>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</si>
  <si>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</si>
  <si>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</si>
  <si>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</si>
  <si>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</si>
  <si>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</si>
  <si>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</si>
  <si>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</si>
  <si>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</si>
  <si>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</si>
  <si>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</si>
  <si>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</si>
  <si>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</si>
  <si>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</si>
  <si>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</si>
  <si>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</si>
  <si>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</si>
  <si>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</si>
  <si>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</si>
  <si>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</si>
  <si>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</si>
  <si>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</si>
  <si>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</si>
  <si>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</si>
  <si>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</si>
  <si>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</si>
  <si>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</si>
  <si>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</si>
  <si>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</si>
  <si>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</si>
  <si>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</si>
  <si>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</si>
  <si>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</si>
  <si>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</si>
  <si>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</si>
  <si>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</si>
  <si>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</si>
  <si>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</si>
  <si>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</si>
  <si>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</si>
  <si>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</si>
  <si>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</si>
  <si>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</si>
  <si>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</si>
  <si>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</si>
  <si>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</si>
  <si>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</si>
  <si>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</si>
  <si>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</si>
  <si>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</si>
  <si>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</si>
  <si>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</si>
  <si>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</si>
  <si>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</si>
  <si>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</si>
  <si>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</si>
  <si>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</si>
  <si>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</si>
  <si>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</si>
  <si>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</si>
  <si>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</si>
  <si>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</si>
  <si>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</si>
  <si>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</si>
  <si>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</si>
  <si>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</si>
  <si>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</si>
  <si>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</si>
  <si>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</si>
  <si>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</si>
  <si>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</si>
  <si>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</si>
  <si>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</si>
  <si>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</si>
  <si>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</si>
  <si>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</si>
  <si>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</si>
  <si>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</si>
  <si>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</si>
  <si>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</si>
  <si>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</si>
  <si>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</si>
  <si>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</si>
  <si>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</si>
  <si>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</si>
  <si>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</si>
  <si>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</si>
  <si>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</si>
  <si>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</si>
  <si>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</si>
  <si>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</si>
  <si>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</si>
  <si>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</si>
  <si>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</si>
  <si>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</si>
  <si>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</si>
  <si>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</si>
  <si>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</si>
  <si>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</si>
  <si>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</si>
  <si>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</si>
  <si>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</si>
  <si>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</si>
  <si>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</si>
  <si>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</si>
  <si>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</si>
  <si>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</si>
  <si>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</si>
  <si>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</si>
  <si>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</si>
  <si>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</si>
  <si>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</si>
  <si>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</si>
  <si>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</si>
  <si>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</si>
  <si>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</si>
  <si>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</si>
  <si>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</si>
  <si>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</si>
  <si>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</si>
  <si>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</si>
  <si>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</si>
  <si>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</si>
  <si>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</si>
  <si>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</si>
  <si>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</si>
  <si>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</si>
  <si>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</si>
  <si>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</si>
  <si>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</si>
  <si>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</si>
  <si>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</si>
  <si>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</si>
  <si>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</si>
  <si>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</si>
  <si>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</si>
  <si>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</si>
  <si>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</si>
  <si>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</si>
  <si>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</si>
  <si>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</si>
  <si>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</si>
  <si>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</si>
  <si>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</si>
  <si>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</si>
  <si>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</si>
  <si>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</si>
  <si>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</si>
  <si>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</si>
  <si>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</si>
  <si>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</si>
  <si>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</si>
  <si>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</si>
  <si>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</si>
  <si>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</si>
  <si>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</si>
  <si>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</si>
  <si>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</si>
  <si>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</si>
  <si>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</si>
  <si>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</si>
  <si>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</si>
  <si>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</si>
  <si>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</si>
  <si>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</si>
  <si>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</si>
  <si>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</si>
  <si>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</si>
  <si>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</si>
  <si>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</si>
  <si>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</si>
  <si>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</si>
  <si>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</si>
  <si>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</si>
  <si>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</si>
  <si>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</si>
  <si>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</si>
  <si>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</si>
  <si>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</si>
  <si>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</si>
  <si>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</si>
  <si>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</si>
  <si>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</si>
  <si>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</si>
  <si>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</si>
  <si>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</si>
  <si>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</si>
  <si>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</si>
  <si>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</si>
  <si>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</si>
  <si>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</si>
  <si>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</si>
  <si>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</si>
  <si>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</si>
  <si>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</si>
  <si>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</si>
  <si>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</si>
  <si>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</si>
  <si>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</si>
  <si>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</si>
  <si>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</si>
  <si>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</si>
  <si>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</si>
  <si>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</si>
  <si>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</si>
  <si>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</si>
  <si>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</si>
  <si>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</si>
  <si>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</si>
  <si>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</si>
  <si>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</si>
  <si>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</si>
  <si>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</si>
  <si>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</si>
  <si>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</si>
  <si>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</si>
  <si>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</si>
  <si>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</si>
  <si>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</si>
  <si>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</si>
  <si>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</si>
  <si>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</si>
  <si>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</si>
  <si>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</si>
  <si>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</si>
  <si>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</si>
  <si>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</si>
  <si>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</si>
  <si>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</si>
  <si>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</si>
  <si>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</si>
  <si>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</si>
  <si>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</si>
  <si>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</si>
  <si>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</si>
  <si>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</si>
  <si>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</si>
  <si>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</si>
  <si>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</si>
  <si>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</si>
  <si>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</si>
  <si>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</si>
  <si>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</si>
  <si>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</si>
  <si>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</si>
  <si>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</si>
  <si>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</si>
  <si>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</si>
  <si>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</si>
  <si>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</si>
  <si>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</si>
  <si>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</si>
  <si>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</si>
  <si>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</si>
  <si>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</si>
  <si>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</si>
  <si>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</si>
  <si>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</si>
  <si>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</si>
  <si>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</si>
  <si>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</si>
  <si>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</si>
  <si>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</si>
  <si>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</si>
  <si>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</si>
  <si>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</si>
  <si>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</si>
  <si>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</si>
  <si>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</si>
  <si>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</si>
  <si>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</si>
  <si>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</si>
  <si>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</si>
  <si>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</si>
  <si>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</si>
  <si>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</si>
  <si>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</si>
  <si>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</si>
  <si>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</si>
  <si>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</si>
  <si>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</si>
  <si>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</si>
  <si>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</si>
  <si>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</si>
  <si>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</si>
  <si>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</si>
  <si>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</si>
  <si>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</si>
  <si>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</si>
  <si>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</si>
  <si>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</si>
  <si>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</si>
  <si>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</si>
  <si>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</si>
  <si>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</si>
  <si>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</si>
  <si>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</si>
  <si>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</si>
  <si>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</si>
  <si>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</si>
  <si>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</si>
  <si>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</si>
  <si>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</si>
  <si>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</si>
  <si>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</si>
  <si>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</si>
  <si>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</si>
  <si>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</si>
  <si>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</si>
  <si>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</si>
  <si>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</si>
  <si>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</si>
  <si>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</si>
  <si>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</si>
  <si>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</si>
  <si>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</si>
  <si>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</si>
  <si>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</si>
  <si>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</si>
  <si>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</si>
  <si>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</si>
  <si>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</si>
  <si>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</si>
  <si>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</si>
  <si>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</si>
  <si>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</si>
  <si>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</si>
  <si>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</si>
  <si>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</si>
  <si>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</si>
  <si>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</si>
  <si>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</si>
  <si>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</si>
  <si>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</si>
  <si>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</si>
  <si>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</si>
  <si>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</si>
  <si>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</si>
  <si>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</si>
  <si>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</si>
  <si>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</si>
  <si>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</si>
  <si>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</si>
  <si>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</si>
  <si>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</si>
  <si>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</si>
  <si>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</si>
  <si>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</si>
  <si>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</si>
  <si>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</si>
  <si>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</si>
  <si>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</si>
  <si>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</si>
  <si>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</si>
  <si>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</si>
  <si>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</si>
  <si>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</si>
  <si>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</si>
  <si>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</si>
  <si>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</si>
  <si>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</si>
  <si>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</si>
  <si>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</si>
  <si>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</si>
  <si>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</si>
  <si>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</si>
  <si>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</si>
  <si>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</si>
  <si>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</si>
  <si>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</si>
  <si>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</si>
  <si>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</si>
  <si>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</si>
  <si>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</si>
  <si>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</si>
  <si>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</si>
  <si>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</si>
  <si>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</si>
  <si>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</si>
  <si>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</si>
  <si>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</si>
  <si>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</si>
  <si>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</si>
  <si>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</si>
  <si>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</si>
  <si>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</si>
  <si>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</si>
  <si>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</si>
  <si>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</si>
  <si>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</si>
  <si>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</si>
  <si>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</si>
  <si>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</si>
  <si>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</si>
  <si>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</si>
  <si>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</si>
  <si>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</si>
  <si>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</si>
  <si>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</si>
  <si>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</si>
  <si>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</si>
  <si>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</si>
  <si>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</si>
  <si>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</si>
  <si>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</si>
  <si>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</si>
  <si>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</si>
  <si>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</si>
  <si>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</si>
  <si>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</si>
  <si>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</si>
  <si>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</si>
  <si>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</si>
  <si>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</si>
  <si>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</si>
  <si>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</si>
  <si>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</si>
  <si>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</si>
  <si>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</si>
  <si>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</si>
  <si>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</si>
  <si>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</si>
  <si>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</si>
  <si>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</si>
  <si>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</si>
  <si>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</si>
  <si>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</si>
  <si>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</si>
  <si>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</si>
  <si>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</si>
  <si>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</si>
  <si>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</si>
  <si>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</si>
  <si>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</si>
  <si>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</si>
  <si>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</si>
  <si>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</si>
  <si>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</si>
  <si>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</si>
  <si>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</si>
  <si>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</si>
  <si>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</si>
  <si>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</si>
  <si>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</si>
  <si>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</si>
  <si>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</si>
  <si>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</si>
  <si>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</si>
  <si>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</si>
  <si>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</si>
  <si>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</si>
  <si>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</si>
  <si>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</si>
  <si>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</si>
  <si>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</si>
  <si>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</si>
  <si>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</si>
  <si>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</si>
  <si>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</si>
  <si>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</si>
  <si>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</si>
  <si>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</si>
  <si>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</si>
  <si>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</si>
  <si>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</si>
  <si>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</si>
  <si>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</si>
  <si>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</si>
  <si>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</si>
  <si>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</si>
  <si>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</si>
  <si>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</si>
  <si>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</si>
  <si>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</si>
  <si>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</si>
  <si>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</si>
  <si>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</si>
  <si>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</si>
  <si>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</si>
  <si>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</si>
  <si>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</si>
  <si>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</si>
  <si>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</si>
  <si>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</si>
  <si>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</si>
  <si>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</si>
  <si>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</si>
  <si>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</si>
  <si>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</si>
  <si>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</si>
  <si>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</si>
  <si>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</si>
  <si>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</si>
  <si>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</si>
  <si>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</si>
  <si>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</si>
  <si>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</si>
  <si>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</si>
  <si>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</si>
  <si>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</si>
  <si>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</si>
  <si>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</si>
  <si>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</si>
  <si>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</si>
  <si>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</si>
  <si>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</si>
  <si>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</si>
  <si>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</si>
  <si>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</si>
  <si>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</si>
  <si>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</si>
  <si>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</si>
  <si>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</si>
  <si>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</si>
  <si>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</si>
  <si>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</si>
  <si>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</si>
  <si>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</si>
  <si>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</si>
  <si>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</si>
  <si>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</si>
  <si>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</si>
  <si>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</si>
  <si>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</si>
  <si>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</si>
  <si>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</si>
  <si>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</si>
  <si>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</si>
  <si>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</si>
  <si>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</si>
  <si>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</si>
  <si>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</si>
  <si>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</si>
  <si>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</si>
  <si>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</si>
  <si>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</si>
  <si>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</si>
  <si>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</si>
  <si>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</si>
  <si>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</si>
  <si>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</si>
  <si>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</si>
  <si>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</si>
  <si>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</si>
  <si>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</si>
  <si>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</si>
  <si>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</si>
  <si>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</si>
  <si>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</si>
  <si>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</si>
  <si>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</si>
  <si>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</si>
  <si>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</si>
  <si>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</si>
  <si>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</si>
  <si>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</si>
  <si>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</si>
  <si>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</si>
  <si>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</si>
  <si>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</si>
  <si>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</si>
  <si>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</si>
  <si>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</si>
  <si>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</si>
  <si>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</si>
  <si>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</si>
  <si>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</si>
  <si>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</si>
  <si>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</si>
  <si>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</si>
  <si>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</si>
  <si>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</si>
  <si>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</si>
  <si>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</si>
  <si>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</si>
  <si>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</si>
  <si>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</si>
  <si>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</si>
  <si>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</si>
  <si>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</si>
  <si>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</si>
  <si>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</si>
  <si>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</si>
  <si>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</si>
  <si>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</si>
  <si>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</si>
  <si>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</si>
  <si>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</si>
  <si>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</si>
  <si>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</si>
  <si>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</si>
  <si>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</si>
  <si>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</si>
  <si>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</si>
  <si>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</si>
  <si>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</si>
  <si>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</si>
  <si>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</si>
  <si>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</si>
  <si>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</si>
  <si>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</si>
  <si>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</si>
  <si>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</si>
  <si>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</si>
  <si>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</si>
  <si>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</si>
  <si>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</si>
  <si>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</si>
  <si>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</si>
  <si>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</si>
  <si>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</si>
  <si>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</si>
  <si>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</si>
  <si>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</si>
  <si>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</si>
  <si>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</si>
  <si>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</si>
  <si>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</si>
  <si>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</si>
  <si>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</si>
  <si>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</si>
  <si>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</si>
  <si>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</si>
  <si>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</si>
  <si>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</si>
  <si>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</si>
  <si>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</si>
  <si>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</si>
  <si>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</si>
  <si>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</si>
  <si>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</si>
  <si>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</si>
  <si>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</si>
  <si>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</si>
  <si>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</si>
  <si>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</si>
  <si>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</si>
  <si>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</si>
  <si>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</si>
  <si>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</si>
  <si>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</si>
  <si>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</si>
  <si>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</si>
  <si>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</si>
  <si>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</si>
  <si>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</si>
  <si>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</si>
  <si>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</si>
  <si>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</si>
  <si>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</si>
  <si>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</si>
  <si>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</si>
  <si>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</si>
  <si>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</si>
  <si>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</si>
  <si>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</si>
  <si>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</si>
  <si>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</si>
  <si>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</si>
  <si>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</si>
  <si>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</si>
  <si>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</si>
  <si>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</si>
  <si>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</si>
  <si>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</si>
  <si>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</si>
  <si>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</si>
  <si>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</si>
  <si>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</si>
  <si>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</si>
  <si>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</si>
  <si>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</si>
  <si>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</si>
  <si>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</si>
  <si>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</si>
  <si>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</si>
  <si>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</si>
  <si>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</si>
  <si>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</si>
  <si>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</si>
  <si>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</si>
  <si>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</si>
  <si>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</si>
  <si>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</si>
  <si>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</si>
  <si>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</si>
  <si>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</si>
  <si>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</si>
  <si>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</si>
  <si>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</si>
  <si>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</si>
  <si>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</si>
  <si>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</si>
  <si>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</si>
  <si>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</si>
  <si>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</si>
  <si>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</si>
  <si>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</si>
  <si>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</si>
  <si>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</si>
  <si>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</si>
  <si>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</si>
  <si>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</si>
  <si>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</si>
  <si>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</si>
  <si>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</si>
  <si>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</si>
  <si>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</si>
  <si>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</si>
  <si>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</si>
  <si>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</si>
  <si>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</si>
  <si>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</si>
  <si>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</si>
  <si>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</si>
  <si>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</si>
  <si>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</si>
  <si>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</si>
  <si>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</si>
  <si>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</si>
  <si>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</si>
  <si>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</si>
  <si>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</si>
  <si>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</si>
  <si>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</si>
  <si>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</si>
  <si>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</si>
  <si>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</si>
  <si>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</si>
  <si>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</si>
  <si>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</si>
  <si>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</si>
  <si>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</si>
  <si>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</si>
  <si>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</si>
  <si>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</si>
  <si>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</si>
  <si>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</si>
  <si>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</si>
  <si>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</si>
  <si>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</si>
  <si>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</si>
  <si>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</si>
  <si>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</si>
  <si>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</si>
  <si>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</si>
  <si>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</si>
  <si>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</si>
  <si>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</si>
  <si>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</si>
  <si>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</si>
  <si>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</si>
  <si>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</si>
  <si>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</si>
  <si>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</si>
  <si>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</si>
  <si>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</si>
  <si>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</si>
  <si>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</si>
  <si>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</si>
  <si>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</si>
  <si>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</si>
  <si>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</si>
  <si>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</si>
  <si>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</si>
  <si>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</si>
  <si>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</si>
  <si>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</si>
  <si>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</si>
  <si>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</si>
  <si>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</si>
  <si>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</si>
  <si>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</si>
  <si>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</si>
  <si>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</si>
  <si>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</si>
  <si>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</si>
  <si>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</si>
  <si>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</si>
  <si>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</si>
  <si>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</si>
  <si>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</si>
  <si>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</si>
  <si>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</si>
  <si>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</si>
  <si>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</si>
  <si>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</si>
  <si>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</si>
  <si>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</si>
  <si>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</si>
  <si>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</si>
  <si>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</si>
  <si>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</si>
  <si>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</si>
  <si>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</si>
  <si>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</si>
  <si>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</si>
  <si>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</si>
  <si>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</si>
  <si>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</si>
  <si>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</si>
  <si>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</si>
  <si>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</si>
  <si>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</si>
  <si>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</si>
  <si>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</si>
  <si>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</si>
  <si>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</si>
  <si>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</si>
  <si>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</si>
  <si>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</si>
  <si>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</si>
  <si>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</si>
  <si>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</si>
  <si>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</si>
  <si>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</si>
  <si>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</si>
  <si>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</si>
  <si>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</si>
  <si>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</si>
  <si>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</si>
  <si>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</si>
  <si>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</si>
  <si>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</si>
  <si>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</si>
  <si>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</si>
  <si>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</si>
  <si>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</si>
  <si>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</si>
  <si>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</si>
  <si>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</si>
  <si>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</si>
  <si>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</si>
  <si>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</si>
  <si>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</si>
  <si>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</si>
  <si>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</si>
  <si>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</si>
  <si>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</si>
  <si>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</si>
  <si>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</si>
  <si>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</si>
  <si>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</si>
  <si>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</si>
  <si>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</si>
  <si>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</si>
  <si>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</si>
  <si>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</si>
  <si>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</si>
  <si>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</si>
  <si>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</si>
  <si>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</si>
  <si>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</si>
  <si>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</si>
  <si>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</si>
  <si>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</si>
  <si>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</si>
  <si>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</si>
  <si>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</si>
  <si>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</si>
  <si>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</si>
  <si>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</si>
  <si>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</si>
  <si>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</si>
  <si>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</si>
  <si>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</si>
  <si>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</si>
  <si>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</si>
  <si>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</si>
  <si>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</si>
  <si>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</si>
  <si>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</si>
  <si>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</si>
  <si>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</si>
  <si>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</si>
  <si>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</si>
  <si>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</si>
  <si>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</si>
  <si>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</si>
  <si>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</si>
  <si>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</si>
  <si>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</si>
  <si>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</si>
  <si>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</si>
  <si>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</si>
  <si>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</si>
  <si>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</si>
  <si>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</si>
  <si>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</si>
  <si>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</si>
  <si>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</si>
  <si>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</si>
  <si>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</si>
  <si>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</si>
  <si>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</si>
  <si>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</si>
  <si>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</si>
  <si>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</si>
  <si>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</si>
  <si>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</si>
  <si>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</si>
  <si>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</si>
  <si>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</si>
  <si>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</si>
  <si>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</si>
  <si>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</si>
  <si>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</si>
  <si>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</si>
  <si>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</si>
  <si>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</si>
  <si>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</si>
  <si>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</si>
  <si>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</si>
  <si>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</si>
  <si>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</si>
  <si>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</si>
  <si>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</si>
  <si>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</si>
  <si>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</si>
  <si>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</si>
  <si>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</si>
  <si>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</si>
  <si>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</si>
  <si>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</si>
  <si>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</si>
  <si>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</si>
  <si>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</si>
  <si>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</si>
  <si>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</si>
  <si>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</si>
  <si>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</si>
  <si>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</si>
  <si>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</si>
  <si>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</si>
  <si>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</si>
  <si>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</si>
  <si>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</si>
  <si>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</si>
  <si>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</si>
  <si>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</si>
  <si>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</si>
  <si>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</si>
  <si>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</si>
  <si>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</si>
  <si>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</si>
  <si>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</si>
  <si>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</si>
  <si>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</si>
  <si>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</si>
  <si>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</si>
  <si>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</si>
  <si>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</si>
  <si>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</si>
  <si>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</si>
  <si>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</si>
  <si>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</si>
  <si>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</si>
  <si>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</si>
  <si>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</si>
  <si>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</si>
  <si>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</si>
  <si>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</si>
  <si>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</si>
  <si>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</si>
  <si>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</si>
  <si>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</si>
  <si>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</si>
  <si>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</si>
  <si>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</si>
  <si>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</si>
  <si>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</si>
  <si>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</si>
  <si>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</si>
  <si>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</si>
  <si>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</si>
  <si>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</si>
  <si>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</si>
  <si>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</si>
  <si>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</si>
  <si>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</si>
  <si>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</si>
  <si>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</si>
  <si>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</si>
  <si>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</si>
  <si>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</si>
  <si>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</si>
  <si>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</si>
  <si>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</si>
  <si>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</si>
  <si>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</si>
  <si>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</si>
  <si>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</si>
  <si>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</si>
  <si>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</si>
  <si>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</si>
  <si>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</si>
  <si>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</si>
  <si>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</si>
  <si>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</si>
  <si>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</si>
  <si>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</si>
  <si>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</si>
  <si>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</si>
  <si>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</si>
  <si>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</si>
  <si>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</si>
  <si>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</si>
  <si>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</si>
  <si>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</si>
  <si>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</si>
  <si>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</si>
  <si>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</si>
  <si>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</si>
  <si>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</si>
  <si>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</si>
  <si>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</si>
  <si>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</si>
  <si>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</si>
  <si>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</si>
  <si>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</si>
  <si>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</si>
  <si>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</si>
  <si>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</si>
  <si>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</si>
  <si>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</si>
  <si>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</si>
  <si>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</si>
  <si>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</si>
  <si>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</si>
  <si>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</si>
  <si>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</si>
  <si>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</si>
  <si>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</si>
  <si>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</si>
  <si>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</si>
  <si>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</si>
  <si>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</si>
  <si>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</si>
  <si>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</si>
  <si>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</si>
  <si>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</si>
  <si>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</si>
  <si>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</si>
  <si>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</si>
  <si>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</si>
  <si>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</si>
  <si>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</si>
  <si>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</si>
  <si>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</si>
  <si>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</si>
  <si>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</si>
  <si>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</si>
  <si>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</si>
  <si>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</si>
  <si>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</si>
  <si>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</si>
  <si>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</si>
  <si>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</si>
  <si>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</si>
  <si>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</si>
  <si>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</si>
  <si>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</si>
  <si>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</si>
  <si>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</si>
  <si>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</si>
  <si>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</si>
  <si>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</si>
  <si>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</si>
  <si>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</si>
  <si>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</si>
  <si>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</si>
  <si>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</si>
  <si>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</si>
  <si>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</si>
  <si>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</si>
  <si>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</si>
  <si>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</si>
  <si>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</si>
  <si>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</si>
  <si>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</si>
  <si>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</si>
  <si>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</si>
  <si>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</si>
  <si>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</si>
  <si>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</si>
  <si>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</si>
  <si>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</si>
  <si>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</si>
  <si>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</si>
  <si>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</si>
  <si>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</si>
  <si>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</si>
  <si>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</si>
  <si>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</si>
  <si>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</si>
  <si>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</si>
  <si>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</si>
  <si>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</si>
  <si>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</si>
  <si>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</si>
  <si>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</si>
  <si>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</si>
  <si>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</si>
  <si>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</si>
  <si>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</si>
  <si>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</si>
  <si>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</si>
  <si>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</si>
  <si>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</si>
  <si>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</si>
  <si>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</si>
  <si>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</si>
  <si>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</si>
  <si>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</si>
  <si>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</si>
  <si>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</si>
  <si>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</si>
  <si>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</si>
  <si>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</si>
  <si>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</si>
  <si>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</si>
  <si>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</si>
  <si>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</si>
  <si>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</si>
  <si>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</si>
  <si>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</si>
  <si>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</si>
  <si>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</si>
  <si>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</si>
  <si>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</si>
  <si>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</si>
  <si>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</si>
  <si>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</si>
  <si>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</si>
  <si>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</si>
  <si>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</si>
  <si>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</si>
  <si>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</si>
  <si>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</si>
  <si>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</si>
  <si>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</si>
  <si>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</si>
  <si>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</si>
  <si>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</si>
  <si>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</si>
  <si>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</si>
  <si>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</si>
  <si>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</si>
  <si>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</si>
  <si>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</si>
  <si>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</si>
  <si>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</si>
  <si>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</si>
  <si>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</si>
  <si>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</si>
  <si>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</si>
  <si>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</si>
  <si>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</si>
  <si>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</si>
  <si>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</si>
  <si>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</si>
  <si>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</si>
  <si>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</si>
  <si>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</si>
  <si>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</si>
  <si>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</si>
  <si>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</si>
  <si>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</si>
  <si>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</si>
  <si>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</si>
  <si>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</si>
  <si>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</si>
  <si>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</si>
  <si>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</si>
  <si>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</si>
  <si>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</si>
  <si>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</si>
  <si>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</si>
  <si>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</si>
  <si>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</si>
  <si>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</si>
  <si>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</si>
  <si>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</si>
  <si>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</si>
  <si>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</si>
  <si>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</si>
  <si>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</si>
  <si>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</si>
  <si>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</si>
  <si>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</si>
  <si>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</si>
  <si>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</si>
  <si>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</si>
  <si>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</si>
  <si>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</si>
  <si>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</si>
  <si>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</si>
  <si>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</si>
  <si>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</si>
  <si>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</si>
  <si>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</si>
  <si>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</si>
  <si>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</si>
  <si>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</si>
  <si>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</si>
  <si>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</si>
  <si>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</si>
  <si>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</si>
  <si>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</si>
  <si>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</si>
  <si>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</si>
  <si>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</si>
  <si>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</si>
  <si>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</si>
  <si>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</si>
  <si>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</si>
  <si>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</si>
  <si>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</si>
  <si>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</si>
  <si>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</si>
  <si>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</si>
  <si>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</si>
  <si>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</si>
  <si>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</si>
  <si>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</si>
  <si>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</si>
  <si>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</si>
  <si>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</si>
  <si>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</si>
  <si>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</si>
  <si>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</si>
  <si>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</si>
  <si>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</si>
  <si>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</si>
  <si>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</si>
  <si>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</si>
  <si>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</si>
  <si>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</si>
  <si>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</si>
  <si>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</si>
  <si>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</si>
  <si>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</si>
  <si>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</si>
  <si>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</si>
  <si>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</si>
  <si>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</si>
  <si>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</si>
  <si>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</si>
  <si>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</si>
  <si>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</si>
  <si>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</si>
  <si>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</si>
  <si>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</si>
  <si>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</si>
  <si>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</si>
  <si>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</si>
  <si>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</si>
  <si>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</si>
  <si>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</si>
  <si>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</si>
  <si>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</si>
  <si>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</si>
  <si>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</si>
  <si>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</si>
  <si>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</si>
  <si>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</si>
  <si>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</si>
  <si>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</si>
  <si>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</si>
  <si>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</si>
  <si>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</si>
  <si>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</si>
  <si>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</si>
  <si>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</si>
  <si>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</si>
  <si>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</si>
  <si>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</si>
  <si>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</si>
  <si>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</si>
  <si>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</si>
  <si>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</si>
  <si>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</si>
  <si>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</si>
  <si>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</si>
  <si>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</si>
  <si>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</si>
  <si>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</si>
  <si>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</si>
  <si>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</si>
  <si>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</si>
  <si>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</si>
  <si>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</si>
  <si>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</si>
  <si>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</si>
  <si>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</si>
  <si>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</si>
  <si>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</si>
  <si>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</si>
  <si>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</si>
  <si>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</si>
  <si>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</si>
  <si>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</si>
  <si>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</si>
  <si>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</si>
  <si>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</si>
  <si>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</si>
  <si>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</si>
  <si>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</si>
  <si>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</si>
  <si>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</si>
  <si>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</si>
  <si>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</si>
  <si>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</si>
  <si>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</si>
  <si>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</si>
  <si>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</si>
  <si>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</si>
  <si>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</si>
  <si>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</si>
  <si>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</si>
  <si>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</si>
  <si>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</si>
  <si>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</si>
  <si>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</si>
  <si>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</si>
  <si>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</si>
  <si>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</si>
  <si>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</si>
  <si>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</si>
  <si>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</si>
  <si>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</si>
  <si>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</si>
  <si>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</si>
  <si>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</si>
  <si>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</si>
  <si>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</si>
  <si>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</si>
  <si>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</si>
  <si>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</si>
  <si>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</si>
  <si>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</si>
  <si>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</si>
  <si>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</si>
  <si>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</si>
  <si>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</si>
  <si>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</si>
  <si>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</si>
  <si>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</si>
  <si>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</si>
  <si>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</si>
  <si>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</si>
  <si>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</si>
  <si>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</si>
  <si>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</si>
  <si>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</si>
  <si>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</si>
  <si>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</si>
  <si>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</si>
  <si>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</si>
  <si>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</si>
  <si>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</si>
  <si>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</si>
  <si>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</si>
  <si>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</si>
  <si>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</si>
  <si>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</si>
  <si>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</si>
  <si>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</si>
  <si>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</si>
  <si>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</si>
  <si>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</si>
  <si>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</si>
  <si>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</si>
  <si>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</si>
  <si>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</si>
  <si>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</si>
  <si>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</si>
  <si>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</si>
  <si>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</si>
  <si>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</si>
  <si>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</si>
  <si>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</si>
  <si>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</si>
  <si>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</si>
  <si>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</si>
  <si>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</si>
  <si>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</si>
  <si>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</si>
  <si>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</si>
  <si>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</si>
  <si>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</si>
  <si>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</si>
  <si>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</si>
  <si>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</si>
  <si>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</si>
  <si>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</si>
  <si>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</si>
  <si>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</si>
  <si>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</si>
  <si>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</si>
  <si>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</si>
  <si>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</si>
  <si>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</si>
  <si>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</si>
  <si>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</si>
  <si>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</si>
  <si>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</si>
  <si>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</si>
  <si>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</si>
  <si>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</si>
  <si>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</si>
  <si>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</si>
  <si>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</si>
  <si>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</si>
  <si>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</si>
  <si>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</si>
  <si>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</si>
  <si>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</si>
  <si>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</si>
  <si>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</si>
  <si>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</si>
  <si>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</si>
  <si>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</si>
  <si>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</si>
  <si>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</si>
  <si>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</si>
  <si>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</si>
  <si>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</si>
  <si>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</si>
  <si>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</si>
  <si>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</si>
  <si>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</si>
  <si>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</si>
  <si>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</si>
  <si>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</si>
  <si>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</si>
  <si>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</si>
  <si>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</si>
  <si>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</si>
  <si>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</si>
  <si>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</si>
  <si>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</si>
  <si>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</si>
  <si>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</si>
  <si>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</si>
  <si>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</si>
  <si>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</si>
  <si>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</si>
  <si>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</si>
  <si>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</si>
  <si>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</si>
  <si>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</si>
  <si>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</si>
  <si>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</si>
  <si>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</si>
  <si>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</si>
  <si>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</si>
  <si>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</si>
  <si>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</si>
  <si>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</si>
  <si>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</si>
  <si>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</si>
  <si>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</si>
  <si>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</si>
  <si>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</si>
  <si>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</si>
  <si>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</si>
  <si>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</si>
  <si>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</si>
  <si>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</si>
  <si>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</si>
  <si>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</si>
  <si>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</si>
  <si>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</si>
  <si>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</si>
  <si>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</si>
  <si>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</si>
  <si>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</si>
  <si>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</si>
  <si>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</si>
  <si>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</si>
  <si>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</si>
  <si>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</si>
  <si>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</si>
  <si>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</si>
  <si>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</si>
  <si>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</si>
  <si>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</si>
  <si>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</si>
  <si>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</si>
  <si>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</si>
  <si>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</si>
  <si>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</si>
  <si>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</si>
  <si>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</si>
  <si>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</si>
  <si>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</si>
  <si>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</si>
  <si>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</si>
  <si>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</si>
  <si>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</si>
  <si>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</si>
  <si>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</si>
  <si>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</si>
  <si>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</si>
  <si>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</si>
  <si>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</si>
  <si>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</si>
  <si>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</si>
  <si>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</si>
  <si>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</si>
  <si>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</si>
  <si>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</si>
  <si>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</si>
  <si>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</si>
  <si>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</si>
  <si>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</si>
  <si>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</si>
  <si>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</si>
  <si>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</si>
  <si>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</si>
  <si>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</si>
  <si>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</si>
  <si>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</si>
  <si>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</si>
  <si>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</si>
  <si>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</si>
  <si>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</si>
  <si>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</si>
  <si>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</si>
  <si>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</si>
  <si>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</si>
  <si>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</si>
  <si>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</si>
  <si>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</si>
  <si>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</si>
  <si>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</si>
  <si>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</si>
  <si>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</si>
  <si>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</si>
  <si>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</si>
  <si>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</si>
  <si>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</si>
  <si>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</si>
  <si>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</si>
  <si>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</si>
  <si>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</si>
  <si>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</si>
  <si>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</si>
  <si>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</si>
  <si>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</si>
  <si>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</si>
  <si>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</si>
  <si>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</si>
  <si>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</si>
  <si>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</si>
  <si>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</si>
  <si>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</si>
  <si>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</si>
  <si>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</si>
  <si>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</si>
  <si>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</si>
  <si>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</si>
  <si>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</si>
  <si>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</si>
  <si>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</si>
  <si>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</si>
  <si>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</si>
  <si>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</si>
  <si>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</si>
  <si>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</si>
  <si>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</si>
  <si>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</si>
  <si>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</si>
  <si>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</si>
  <si>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</si>
  <si>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</si>
  <si>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</si>
  <si>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</si>
  <si>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</si>
  <si>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</si>
  <si>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</si>
  <si>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</si>
  <si>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</si>
  <si>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</si>
  <si>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</si>
  <si>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</si>
  <si>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</si>
  <si>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</si>
  <si>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</si>
  <si>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</si>
  <si>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</si>
  <si>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</si>
  <si>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</si>
  <si>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</si>
  <si>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</si>
  <si>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</si>
  <si>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</si>
  <si>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</si>
  <si>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</si>
  <si>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</si>
  <si>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</si>
  <si>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</si>
  <si>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</si>
  <si>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</si>
  <si>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</si>
  <si>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</si>
  <si>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</si>
  <si>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</si>
  <si>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</si>
  <si>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</si>
  <si>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</si>
  <si>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</si>
  <si>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</si>
  <si>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</si>
  <si>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</si>
  <si>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</si>
  <si>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</si>
  <si>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</si>
  <si>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</si>
  <si>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</si>
  <si>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</si>
  <si>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</si>
  <si>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</si>
  <si>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</si>
  <si>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</si>
  <si>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</si>
  <si>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</si>
  <si>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</si>
  <si>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</si>
  <si>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</si>
  <si>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</si>
  <si>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</si>
  <si>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</si>
  <si>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</si>
  <si>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</si>
  <si>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</si>
  <si>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</si>
  <si>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</si>
  <si>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</si>
  <si>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</si>
  <si>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</si>
  <si>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</si>
  <si>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</si>
  <si>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</si>
  <si>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</si>
  <si>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</si>
  <si>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</si>
  <si>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</si>
  <si>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</si>
  <si>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</si>
  <si>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</si>
  <si>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</si>
  <si>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</si>
  <si>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</si>
  <si>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</si>
  <si>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</si>
  <si>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</si>
  <si>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</si>
  <si>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</si>
  <si>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</si>
  <si>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</si>
  <si>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</si>
  <si>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</si>
  <si>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</si>
  <si>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</si>
  <si>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</si>
  <si>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</si>
  <si>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</si>
  <si>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</si>
  <si>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</si>
  <si>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</si>
  <si>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</si>
  <si>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</si>
  <si>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</si>
  <si>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</si>
  <si>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</si>
  <si>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</si>
  <si>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</si>
  <si>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</si>
  <si>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</si>
  <si>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</si>
  <si>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</si>
  <si>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</si>
  <si>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</si>
  <si>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</si>
  <si>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</si>
  <si>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</si>
  <si>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</si>
  <si>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</si>
  <si>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</si>
  <si>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</si>
  <si>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</si>
  <si>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</si>
  <si>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</si>
  <si>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</si>
  <si>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</si>
  <si>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</si>
  <si>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</si>
  <si>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</si>
  <si>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</si>
  <si>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</si>
  <si>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</si>
  <si>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</si>
  <si>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</si>
  <si>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</si>
  <si>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</si>
  <si>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</si>
  <si>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</si>
  <si>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</si>
  <si>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</si>
  <si>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</si>
  <si>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</si>
  <si>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</si>
  <si>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</si>
  <si>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</si>
  <si>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</si>
  <si>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</si>
  <si>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</si>
  <si>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</si>
  <si>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</si>
  <si>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</si>
  <si>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</si>
  <si>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</si>
  <si>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</si>
  <si>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</si>
  <si>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</si>
  <si>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</si>
  <si>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</si>
  <si>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</si>
  <si>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</si>
  <si>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</si>
  <si>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</si>
  <si>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</si>
  <si>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</si>
  <si>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</si>
  <si>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</si>
  <si>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</si>
  <si>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</si>
  <si>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</si>
  <si>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</si>
  <si>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</si>
  <si>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</si>
  <si>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</si>
  <si>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</si>
  <si>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</si>
  <si>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</si>
  <si>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</si>
  <si>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</si>
  <si>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</si>
  <si>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</si>
  <si>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</si>
  <si>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</si>
  <si>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</si>
  <si>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</si>
  <si>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</si>
  <si>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</si>
  <si>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</si>
  <si>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</si>
  <si>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</si>
  <si>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</si>
  <si>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</si>
  <si>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</si>
  <si>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</si>
  <si>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</si>
  <si>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</si>
  <si>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</si>
  <si>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</si>
  <si>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</si>
  <si>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</si>
  <si>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</si>
  <si>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</si>
  <si>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</si>
  <si>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</si>
  <si>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</si>
  <si>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</si>
  <si>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</si>
  <si>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</si>
  <si>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</si>
  <si>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</si>
  <si>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</si>
  <si>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</si>
  <si>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</si>
  <si>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</si>
  <si>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</si>
  <si>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</si>
  <si>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</si>
  <si>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</si>
  <si>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</si>
  <si>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</si>
  <si>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</si>
  <si>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</si>
  <si>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</si>
  <si>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</si>
  <si>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</si>
  <si>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</si>
  <si>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</si>
  <si>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</si>
  <si>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</si>
  <si>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</si>
  <si>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</si>
  <si>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</si>
  <si>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</si>
  <si>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</si>
  <si>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</si>
  <si>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</si>
  <si>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</si>
  <si>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</si>
  <si>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</si>
  <si>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</si>
  <si>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</si>
  <si>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</si>
  <si>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</si>
  <si>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</si>
  <si>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</si>
  <si>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</si>
  <si>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</si>
  <si>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</si>
  <si>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</si>
  <si>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</si>
  <si>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</si>
  <si>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</si>
  <si>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</si>
  <si>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</si>
  <si>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</si>
  <si>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</si>
  <si>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</si>
  <si>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</si>
  <si>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</si>
  <si>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</si>
  <si>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</si>
  <si>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</si>
  <si>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</si>
  <si>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</si>
  <si>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</si>
  <si>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</si>
  <si>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</si>
  <si>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</si>
  <si>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</si>
  <si>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</si>
  <si>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</si>
  <si>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</si>
  <si>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</si>
  <si>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</si>
  <si>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</si>
  <si>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</si>
  <si>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</si>
  <si>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</si>
  <si>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</si>
  <si>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</si>
  <si>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</si>
  <si>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</si>
  <si>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</si>
  <si>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</si>
  <si>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</si>
  <si>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</si>
  <si>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</si>
  <si>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</si>
  <si>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</si>
  <si>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</si>
  <si>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</si>
  <si>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</si>
  <si>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</si>
  <si>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</si>
  <si>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</si>
  <si>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</si>
  <si>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</si>
  <si>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</si>
  <si>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</si>
  <si>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</si>
  <si>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</si>
  <si>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</si>
  <si>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</si>
  <si>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</si>
  <si>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</si>
  <si>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</si>
  <si>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</si>
  <si>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</si>
  <si>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</si>
  <si>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</si>
  <si>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</si>
  <si>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</si>
  <si>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</si>
  <si>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</si>
  <si>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</si>
  <si>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</si>
  <si>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</si>
  <si>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</si>
  <si>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</si>
  <si>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</si>
  <si>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</si>
  <si>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</si>
  <si>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</si>
  <si>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</si>
  <si>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</si>
  <si>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</si>
  <si>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</si>
  <si>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</si>
  <si>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</si>
  <si>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</si>
  <si>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</si>
  <si>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</si>
  <si>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</si>
  <si>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</si>
  <si>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</si>
  <si>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</si>
  <si>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</si>
  <si>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</si>
  <si>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</si>
  <si>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</si>
  <si>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</si>
  <si>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</si>
  <si>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</si>
  <si>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</si>
  <si>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</si>
  <si>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</si>
  <si>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</si>
  <si>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</si>
  <si>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</si>
  <si>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</si>
  <si>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</si>
  <si>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</si>
  <si>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</si>
  <si>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</si>
  <si>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</si>
  <si>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</si>
  <si>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</si>
  <si>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</si>
  <si>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</si>
  <si>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</si>
  <si>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</si>
  <si>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</si>
  <si>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</si>
  <si>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</si>
  <si>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</si>
  <si>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</si>
  <si>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</si>
  <si>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</si>
  <si>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</si>
  <si>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</si>
  <si>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</si>
  <si>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</si>
  <si>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</si>
  <si>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</si>
  <si>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</si>
  <si>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</si>
  <si>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</si>
  <si>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</si>
  <si>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</si>
  <si>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</si>
  <si>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</si>
  <si>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</si>
  <si>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</si>
  <si>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</si>
  <si>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</si>
  <si>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</si>
  <si>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</si>
  <si>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</si>
  <si>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</si>
  <si>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</si>
  <si>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</si>
  <si>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</si>
  <si>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</si>
  <si>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</si>
  <si>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</si>
  <si>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</si>
  <si>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</si>
  <si>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</si>
  <si>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</si>
  <si>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</si>
  <si>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</si>
  <si>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</si>
  <si>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</si>
  <si>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</si>
  <si>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</si>
  <si>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</si>
  <si>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</si>
  <si>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</si>
  <si>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</si>
  <si>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</si>
  <si>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</si>
  <si>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</si>
  <si>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</si>
  <si>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</si>
  <si>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</si>
  <si>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</si>
  <si>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</si>
  <si>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</si>
  <si>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</si>
  <si>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</si>
  <si>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</si>
  <si>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</si>
  <si>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</si>
  <si>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</si>
  <si>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</si>
  <si>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</si>
  <si>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</si>
  <si>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</si>
  <si>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</si>
  <si>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</si>
  <si>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</si>
  <si>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</si>
  <si>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</si>
  <si>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</si>
  <si>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</si>
  <si>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</si>
  <si>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</si>
  <si>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</si>
  <si>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</si>
  <si>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</si>
  <si>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</si>
  <si>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</si>
  <si>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</si>
  <si>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</si>
  <si>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</si>
  <si>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</si>
  <si>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</si>
  <si>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</si>
  <si>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</si>
  <si>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</si>
  <si>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</si>
  <si>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</si>
  <si>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</si>
  <si>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</si>
  <si>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</si>
  <si>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</si>
  <si>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</si>
  <si>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</si>
  <si>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</si>
  <si>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</si>
  <si>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</si>
  <si>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</si>
  <si>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</si>
  <si>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</si>
  <si>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</si>
  <si>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</si>
  <si>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</si>
  <si>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</si>
  <si>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</si>
  <si>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</si>
  <si>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</si>
  <si>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</si>
  <si>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</si>
  <si>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</si>
  <si>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</si>
  <si>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</si>
  <si>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</si>
  <si>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</si>
  <si>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</si>
  <si>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</si>
  <si>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</si>
  <si>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</si>
  <si>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</si>
  <si>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</si>
  <si>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</si>
  <si>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</si>
  <si>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</si>
  <si>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</si>
  <si>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</si>
  <si>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</si>
  <si>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</si>
  <si>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</si>
  <si>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</si>
  <si>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</si>
  <si>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</si>
  <si>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</si>
  <si>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</si>
  <si>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</si>
  <si>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</si>
  <si>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</si>
  <si>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</si>
  <si>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</si>
  <si>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</si>
  <si>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</si>
  <si>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</si>
  <si>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</si>
  <si>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</si>
  <si>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</si>
  <si>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</si>
  <si>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</si>
  <si>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</si>
  <si>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</si>
  <si>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</si>
  <si>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</si>
  <si>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</si>
  <si>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</si>
  <si>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</si>
  <si>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</si>
  <si>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</si>
  <si>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</si>
  <si>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</si>
  <si>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</si>
  <si>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</si>
  <si>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</si>
  <si>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</si>
  <si>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</si>
  <si>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</si>
  <si>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</si>
  <si>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</si>
  <si>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</si>
  <si>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</si>
  <si>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</si>
  <si>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</si>
  <si>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</si>
  <si>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</si>
  <si>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</si>
  <si>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</si>
  <si>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</si>
  <si>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</si>
  <si>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</si>
  <si>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</si>
  <si>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</si>
  <si>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</si>
  <si>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</si>
  <si>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</si>
  <si>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</si>
  <si>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</si>
  <si>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</si>
  <si>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</si>
  <si>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</si>
  <si>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</si>
  <si>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</si>
  <si>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</si>
  <si>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</si>
  <si>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</si>
  <si>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</si>
  <si>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</si>
  <si>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</si>
  <si>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</si>
  <si>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</si>
  <si>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</si>
  <si>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</si>
  <si>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</si>
  <si>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</si>
  <si>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</si>
  <si>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</si>
  <si>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</si>
  <si>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</si>
  <si>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</si>
  <si>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</si>
  <si>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</si>
  <si>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</si>
  <si>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</si>
  <si>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</si>
  <si>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</si>
  <si>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</si>
  <si>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</si>
  <si>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</si>
  <si>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</si>
  <si>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</si>
  <si>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</si>
  <si>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</si>
  <si>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</si>
  <si>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</si>
  <si>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</si>
  <si>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</si>
  <si>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</si>
  <si>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</si>
  <si>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</si>
  <si>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</si>
  <si>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</si>
  <si>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</si>
  <si>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</si>
  <si>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</si>
  <si>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</si>
  <si>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</si>
  <si>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</si>
  <si>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</si>
  <si>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</si>
  <si>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</si>
  <si>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</si>
  <si>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</si>
  <si>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</si>
  <si>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</si>
  <si>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</si>
  <si>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</si>
  <si>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</si>
  <si>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</si>
  <si>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</si>
  <si>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</si>
  <si>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</si>
  <si>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</si>
  <si>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</si>
  <si>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</si>
  <si>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</si>
  <si>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</si>
  <si>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</si>
  <si>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</si>
  <si>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</si>
  <si>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</si>
  <si>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</si>
  <si>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</si>
  <si>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</si>
  <si>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</si>
  <si>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</si>
  <si>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</si>
  <si>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</si>
  <si>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</si>
  <si>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</si>
  <si>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</si>
  <si>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</si>
  <si>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</si>
  <si>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</si>
  <si>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</si>
  <si>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</si>
  <si>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</si>
  <si>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</si>
  <si>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</si>
  <si>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</si>
  <si>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</si>
  <si>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</si>
  <si>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</si>
  <si>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</si>
  <si>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</si>
  <si>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</si>
  <si>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</si>
  <si>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</si>
  <si>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</si>
  <si>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</si>
  <si>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</si>
  <si>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</si>
  <si>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</si>
  <si>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</si>
  <si>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</si>
  <si>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</si>
  <si>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</si>
  <si>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</si>
  <si>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</si>
  <si>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</si>
  <si>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</si>
  <si>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</si>
  <si>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</si>
  <si>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</si>
  <si>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</si>
  <si>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</si>
  <si>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</si>
  <si>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</si>
  <si>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</si>
  <si>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</si>
  <si>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</si>
  <si>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</si>
  <si>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</si>
  <si>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</si>
  <si>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</si>
  <si>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</si>
  <si>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</si>
  <si>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</si>
  <si>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</si>
  <si>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</si>
  <si>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</si>
  <si>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</si>
  <si>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</si>
  <si>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</si>
  <si>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</si>
  <si>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</si>
  <si>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</si>
  <si>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</si>
  <si>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</si>
  <si>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</si>
  <si>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</si>
  <si>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</si>
  <si>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</si>
  <si>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</si>
  <si>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</si>
  <si>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</si>
  <si>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</si>
  <si>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</si>
  <si>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</si>
  <si>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</si>
  <si>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</si>
  <si>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</si>
  <si>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</si>
  <si>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</si>
  <si>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</si>
  <si>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</si>
  <si>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</si>
  <si>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</si>
  <si>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</si>
  <si>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</si>
  <si>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</si>
  <si>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</si>
  <si>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</si>
  <si>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</si>
  <si>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</si>
  <si>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</si>
  <si>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</si>
  <si>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</si>
  <si>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</si>
  <si>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</si>
  <si>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</si>
  <si>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</si>
  <si>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</si>
  <si>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</si>
  <si>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</si>
  <si>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</si>
  <si>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</si>
  <si>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</si>
  <si>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</si>
  <si>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</si>
  <si>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</si>
  <si>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</si>
  <si>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</si>
  <si>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</si>
  <si>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</si>
  <si>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</si>
  <si>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</si>
  <si>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</si>
  <si>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</si>
  <si>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</si>
  <si>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</si>
  <si>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</si>
  <si>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</si>
  <si>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</si>
  <si>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</si>
  <si>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</si>
  <si>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</si>
  <si>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</si>
  <si>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</si>
  <si>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</si>
  <si>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</si>
  <si>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</si>
  <si>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</si>
  <si>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</si>
  <si>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</si>
  <si>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</si>
  <si>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</si>
  <si>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</si>
  <si>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</si>
  <si>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</si>
  <si>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</si>
  <si>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</si>
  <si>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</si>
  <si>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</si>
  <si>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</si>
  <si>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</si>
  <si>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</si>
  <si>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</si>
  <si>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</si>
  <si>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</si>
  <si>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</si>
  <si>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</si>
  <si>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</si>
  <si>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</si>
  <si>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</si>
  <si>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</si>
  <si>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</si>
  <si>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</si>
  <si>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</si>
  <si>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</si>
  <si>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</si>
  <si>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</si>
  <si>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</si>
  <si>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</si>
  <si>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</si>
  <si>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</si>
  <si>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</si>
  <si>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</si>
  <si>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</si>
  <si>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</si>
  <si>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</si>
  <si>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</si>
  <si>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</si>
  <si>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</si>
  <si>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</si>
  <si>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</si>
  <si>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</si>
  <si>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</si>
  <si>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</si>
  <si>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</si>
  <si>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</si>
  <si>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</si>
  <si>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</si>
  <si>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</si>
  <si>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</si>
  <si>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</si>
  <si>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</si>
  <si>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</si>
  <si>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</si>
  <si>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</si>
  <si>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</si>
  <si>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</si>
  <si>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</si>
  <si>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</si>
  <si>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</si>
  <si>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</si>
  <si>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</si>
  <si>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</si>
  <si>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</si>
  <si>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</si>
  <si>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</si>
  <si>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</si>
  <si>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</si>
  <si>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</si>
  <si>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</si>
  <si>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</si>
  <si>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</si>
  <si>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</si>
  <si>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</si>
  <si>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</si>
  <si>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</si>
  <si>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</si>
  <si>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</si>
  <si>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</si>
  <si>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</si>
  <si>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</si>
  <si>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</si>
  <si>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</si>
  <si>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</si>
  <si>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</si>
  <si>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</si>
  <si>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</si>
  <si>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</si>
  <si>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</si>
  <si>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</si>
  <si>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</si>
  <si>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</si>
  <si>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</si>
  <si>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</si>
  <si>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</si>
  <si>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</si>
  <si>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</si>
  <si>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</si>
  <si>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</si>
  <si>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</si>
  <si>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</si>
  <si>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</si>
  <si>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</si>
  <si>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</si>
  <si>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</si>
  <si>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</si>
  <si>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</si>
  <si>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</si>
  <si>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</si>
  <si>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</si>
  <si>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</si>
  <si>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</si>
  <si>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</si>
  <si>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</si>
  <si>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</si>
  <si>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</si>
  <si>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</si>
  <si>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</si>
  <si>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</si>
  <si>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</si>
  <si>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</si>
  <si>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</si>
  <si>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</si>
  <si>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</si>
  <si>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</si>
  <si>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</si>
  <si>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</si>
  <si>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</si>
  <si>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</si>
  <si>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</si>
  <si>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</si>
  <si>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</si>
  <si>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</si>
  <si>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</si>
  <si>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</si>
  <si>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</si>
  <si>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</si>
  <si>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</si>
  <si>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</si>
  <si>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</si>
  <si>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</si>
  <si>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</si>
  <si>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</si>
  <si>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</si>
  <si>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</si>
  <si>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</si>
  <si>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</si>
  <si>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</si>
  <si>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</si>
  <si>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</si>
  <si>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</si>
  <si>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</si>
  <si>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</si>
  <si>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</si>
  <si>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</si>
  <si>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</si>
  <si>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</si>
  <si>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</si>
  <si>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</si>
  <si>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</si>
  <si>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</si>
  <si>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</si>
  <si>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</si>
  <si>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</si>
  <si>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</si>
  <si>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</si>
  <si>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</si>
  <si>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</si>
  <si>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</si>
  <si>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</si>
  <si>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</si>
  <si>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</si>
  <si>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</si>
  <si>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</si>
  <si>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</si>
  <si>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</si>
  <si>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</si>
  <si>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</si>
  <si>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</si>
  <si>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</si>
  <si>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</si>
  <si>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</si>
  <si>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</si>
  <si>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</si>
  <si>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</si>
  <si>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</si>
  <si>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</si>
  <si>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</si>
  <si>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</si>
  <si>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</si>
  <si>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</si>
  <si>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</si>
  <si>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</si>
  <si>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</si>
  <si>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</si>
  <si>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</si>
  <si>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</si>
  <si>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</si>
  <si>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</si>
  <si>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</si>
  <si>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</si>
  <si>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</si>
  <si>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</si>
  <si>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</si>
  <si>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</si>
  <si>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</si>
  <si>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</si>
  <si>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</si>
  <si>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</si>
  <si>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</si>
  <si>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</si>
  <si>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</si>
  <si>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</si>
  <si>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</si>
  <si>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</si>
  <si>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</si>
  <si>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</si>
  <si>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</si>
  <si>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</si>
  <si>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</si>
  <si>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</si>
  <si>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</si>
  <si>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</si>
  <si>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</si>
  <si>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</si>
  <si>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</si>
  <si>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</si>
  <si>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</si>
  <si>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</si>
  <si>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</si>
  <si>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</si>
  <si>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</si>
  <si>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</si>
  <si>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</si>
  <si>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</si>
  <si>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</si>
  <si>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</si>
  <si>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</si>
  <si>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</si>
  <si>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</si>
  <si>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</si>
  <si>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</si>
  <si>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</si>
  <si>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</si>
  <si>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</si>
  <si>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</si>
  <si>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</si>
  <si>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</si>
  <si>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</si>
  <si>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</si>
  <si>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</si>
  <si>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</si>
  <si>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</si>
  <si>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</si>
  <si>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</si>
  <si>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</si>
  <si>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</si>
  <si>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</si>
  <si>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</si>
  <si>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</si>
  <si>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</si>
  <si>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</si>
  <si>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</si>
  <si>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</si>
  <si>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</si>
  <si>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</si>
  <si>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</si>
  <si>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</si>
  <si>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</si>
  <si>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</si>
  <si>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</si>
  <si>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</si>
  <si>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</si>
  <si>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</si>
  <si>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</si>
  <si>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</si>
  <si>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</si>
  <si>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</si>
  <si>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</si>
  <si>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</si>
  <si>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</si>
  <si>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</si>
  <si>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</si>
  <si>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</si>
  <si>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</si>
  <si>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</si>
  <si>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</si>
  <si>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</si>
  <si>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</si>
  <si>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</si>
  <si>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</si>
  <si>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</si>
  <si>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</si>
  <si>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</si>
  <si>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</si>
  <si>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</si>
  <si>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</si>
  <si>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</si>
  <si>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</si>
  <si>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</si>
  <si>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</si>
  <si>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</si>
  <si>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</si>
  <si>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</si>
  <si>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</si>
  <si>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</si>
  <si>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</si>
  <si>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</si>
  <si>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</si>
  <si>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</si>
  <si>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</si>
  <si>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</si>
  <si>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</si>
  <si>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</si>
  <si>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</si>
  <si>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</si>
  <si>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</si>
  <si>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</si>
  <si>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</si>
  <si>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</si>
  <si>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</si>
  <si>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</si>
  <si>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</si>
  <si>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</si>
  <si>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</si>
  <si>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</si>
  <si>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</si>
  <si>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</si>
  <si>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</si>
  <si>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</si>
  <si>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</si>
  <si>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</si>
  <si>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</si>
  <si>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</si>
  <si>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</si>
  <si>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</si>
  <si>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</si>
  <si>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</si>
  <si>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</si>
  <si>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</si>
  <si>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</si>
  <si>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</si>
  <si>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</si>
  <si>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</si>
  <si>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</si>
  <si>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</si>
  <si>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</si>
  <si>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</si>
  <si>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</si>
  <si>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</si>
  <si>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</si>
  <si>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</si>
  <si>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</si>
  <si>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</si>
  <si>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</si>
  <si>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</si>
  <si>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</si>
  <si>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</si>
  <si>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</si>
  <si>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</si>
  <si>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</si>
  <si>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</si>
  <si>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</si>
  <si>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</si>
  <si>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</si>
  <si>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</si>
  <si>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</si>
  <si>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</si>
  <si>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</si>
  <si>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</si>
  <si>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</si>
  <si>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</si>
  <si>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</si>
  <si>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</si>
  <si>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</si>
  <si>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</si>
  <si>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</si>
  <si>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</si>
  <si>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</si>
  <si>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</si>
  <si>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</si>
  <si>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</si>
  <si>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</si>
  <si>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</si>
  <si>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</si>
  <si>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</si>
  <si>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</si>
  <si>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</si>
  <si>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</si>
  <si>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</si>
  <si>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</si>
  <si>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</si>
  <si>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</si>
  <si>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</si>
  <si>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</si>
  <si>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</si>
  <si>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</si>
  <si>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</si>
  <si>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</si>
  <si>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</si>
  <si>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</si>
  <si>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</si>
  <si>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</si>
  <si>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</si>
  <si>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</si>
  <si>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</si>
  <si>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</si>
  <si>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</si>
  <si>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</si>
  <si>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</si>
  <si>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</si>
  <si>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</si>
  <si>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</si>
  <si>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</si>
  <si>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</si>
  <si>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</si>
  <si>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</si>
  <si>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</si>
  <si>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</si>
  <si>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</si>
  <si>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</si>
  <si>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</si>
  <si>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</si>
  <si>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</si>
  <si>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</si>
  <si>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</si>
  <si>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</si>
  <si>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</si>
  <si>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</si>
  <si>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</si>
  <si>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</si>
  <si>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</si>
  <si>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</si>
  <si>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</si>
  <si>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</si>
  <si>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</si>
  <si>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</si>
  <si>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</si>
  <si>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</si>
  <si>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</si>
  <si>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</si>
  <si>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</si>
  <si>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</si>
  <si>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</si>
  <si>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</si>
  <si>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</si>
  <si>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</si>
  <si>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</si>
  <si>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</si>
  <si>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</si>
  <si>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</si>
  <si>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</si>
  <si>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</si>
  <si>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</si>
  <si>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</si>
  <si>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</si>
  <si>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</si>
  <si>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</si>
  <si>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</si>
  <si>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</si>
  <si>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</si>
  <si>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</si>
  <si>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</si>
  <si>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</si>
  <si>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</si>
  <si>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</si>
  <si>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</si>
  <si>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</si>
  <si>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</si>
  <si>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</si>
  <si>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</si>
  <si>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</si>
  <si>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</si>
  <si>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</si>
  <si>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</si>
  <si>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</si>
  <si>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</si>
  <si>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</si>
  <si>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</si>
  <si>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</si>
  <si>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</si>
  <si>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</si>
  <si>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</si>
  <si>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</si>
  <si>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</si>
  <si>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</si>
  <si>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</si>
  <si>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</si>
  <si>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</si>
  <si>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</si>
  <si>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</si>
  <si>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</si>
  <si>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</si>
  <si>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</si>
  <si>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</si>
  <si>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</si>
  <si>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</si>
  <si>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</si>
  <si>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</si>
  <si>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</si>
  <si>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</si>
  <si>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</si>
  <si>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</si>
  <si>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</si>
  <si>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</si>
  <si>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</si>
  <si>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</si>
  <si>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</si>
  <si>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</si>
  <si>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</si>
  <si>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</si>
  <si>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</si>
  <si>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</si>
  <si>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</si>
  <si>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</si>
  <si>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</si>
  <si>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</si>
  <si>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</si>
  <si>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</si>
  <si>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</si>
  <si>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</si>
  <si>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</si>
  <si>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</si>
  <si>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</si>
  <si>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</si>
  <si>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</si>
  <si>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</si>
  <si>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</si>
  <si>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</si>
  <si>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</si>
  <si>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</si>
  <si>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</si>
  <si>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</si>
  <si>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</si>
  <si>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</si>
  <si>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</si>
  <si>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</si>
  <si>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</si>
  <si>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</si>
  <si>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</si>
  <si>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</si>
  <si>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</si>
  <si>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</si>
  <si>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</si>
  <si>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</si>
  <si>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</si>
  <si>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</si>
  <si>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</si>
  <si>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</si>
  <si>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</si>
  <si>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</si>
  <si>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</si>
  <si>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</si>
  <si>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</si>
  <si>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</si>
  <si>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</si>
  <si>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</si>
  <si>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</si>
  <si>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</si>
  <si>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</si>
  <si>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</si>
  <si>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</si>
  <si>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</si>
  <si>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</si>
  <si>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</si>
  <si>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</si>
  <si>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</si>
  <si>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</si>
  <si>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</si>
  <si>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</si>
  <si>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</si>
  <si>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</si>
  <si>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</si>
  <si>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</si>
  <si>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</si>
  <si>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</si>
  <si>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</si>
  <si>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</si>
  <si>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</si>
  <si>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</si>
  <si>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</si>
  <si>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</si>
  <si>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</si>
  <si>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</si>
  <si>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</si>
  <si>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</si>
  <si>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</si>
  <si>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</si>
  <si>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</si>
  <si>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</si>
  <si>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</si>
  <si>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</si>
  <si>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</si>
  <si>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</si>
  <si>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</si>
  <si>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</si>
  <si>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</si>
  <si>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</si>
  <si>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</si>
  <si>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</si>
  <si>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</si>
  <si>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</si>
  <si>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</si>
  <si>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</si>
  <si>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</si>
  <si>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</si>
  <si>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</si>
  <si>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</si>
  <si>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</si>
  <si>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</si>
  <si>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</si>
  <si>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</si>
  <si>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</si>
  <si>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</si>
  <si>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</si>
  <si>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</si>
  <si>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</si>
  <si>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</si>
  <si>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</si>
  <si>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</si>
  <si>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</si>
  <si>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</si>
  <si>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</si>
  <si>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</si>
  <si>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</si>
  <si>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</si>
  <si>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</si>
  <si>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</si>
  <si>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</si>
  <si>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</si>
  <si>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</si>
  <si>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</si>
  <si>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</si>
  <si>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</si>
  <si>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</si>
  <si>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</si>
  <si>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</si>
  <si>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</si>
  <si>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</si>
  <si>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</si>
  <si>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</si>
  <si>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</si>
  <si>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</si>
  <si>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</si>
  <si>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</si>
  <si>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</si>
  <si>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</si>
  <si>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</si>
  <si>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</si>
  <si>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</si>
  <si>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</si>
  <si>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</si>
  <si>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</si>
  <si>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</si>
  <si>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</si>
  <si>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</si>
  <si>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</si>
  <si>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</si>
  <si>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</si>
  <si>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</si>
  <si>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</si>
  <si>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</si>
  <si>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</si>
  <si>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</si>
  <si>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</si>
  <si>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</si>
  <si>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</si>
  <si>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</si>
  <si>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</si>
  <si>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</si>
  <si>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</si>
  <si>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</si>
  <si>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</si>
  <si>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</si>
  <si>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</si>
  <si>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</si>
  <si>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</si>
  <si>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</si>
  <si>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</si>
  <si>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</si>
  <si>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</si>
  <si>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</si>
  <si>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</si>
  <si>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</si>
  <si>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</si>
  <si>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</si>
  <si>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</si>
  <si>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</si>
  <si>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</si>
  <si>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</si>
  <si>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</si>
  <si>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</si>
  <si>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</si>
  <si>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</si>
  <si>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</si>
  <si>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</si>
  <si>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</si>
  <si>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</si>
  <si>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</si>
  <si>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</si>
  <si>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</si>
  <si>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</si>
  <si>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</si>
  <si>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</si>
  <si>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</si>
  <si>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</si>
  <si>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</si>
  <si>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</si>
  <si>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</si>
  <si>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</si>
  <si>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</si>
  <si>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</si>
  <si>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</si>
  <si>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</si>
  <si>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</si>
  <si>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</si>
  <si>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</si>
  <si>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</si>
  <si>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</si>
  <si>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</si>
  <si>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</si>
  <si>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</si>
  <si>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</si>
  <si>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</si>
  <si>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</si>
  <si>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</si>
  <si>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</si>
  <si>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</si>
  <si>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</si>
  <si>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</si>
  <si>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</si>
  <si>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</si>
  <si>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</si>
  <si>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</si>
  <si>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</si>
  <si>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</si>
  <si>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</si>
  <si>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</si>
  <si>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</si>
  <si>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</si>
  <si>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</si>
  <si>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</si>
  <si>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</si>
  <si>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</si>
  <si>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</si>
  <si>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</si>
  <si>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</si>
  <si>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</si>
  <si>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</si>
  <si>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</si>
  <si>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</si>
  <si>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</si>
  <si>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</si>
  <si>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</si>
  <si>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</si>
  <si>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</si>
  <si>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</si>
  <si>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</si>
  <si>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</si>
  <si>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</si>
  <si>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</si>
  <si>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</si>
  <si>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</si>
  <si>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</si>
  <si>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</si>
  <si>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</si>
  <si>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</si>
  <si>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</si>
  <si>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</si>
  <si>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</si>
  <si>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</si>
  <si>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</si>
  <si>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</si>
  <si>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</si>
  <si>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</si>
  <si>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</si>
  <si>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</si>
  <si>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</si>
  <si>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</si>
  <si>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</si>
  <si>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</si>
  <si>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</si>
  <si>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</si>
  <si>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</si>
  <si>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</si>
  <si>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</si>
  <si>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</si>
  <si>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</si>
  <si>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</si>
  <si>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</si>
  <si>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</si>
  <si>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</si>
  <si>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</si>
  <si>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</si>
  <si>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</si>
  <si>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</si>
  <si>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</si>
  <si>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</si>
  <si>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</si>
  <si>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</si>
  <si>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</si>
  <si>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</si>
  <si>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</si>
  <si>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</si>
  <si>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</si>
  <si>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</si>
  <si>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</si>
  <si>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</si>
  <si>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</si>
  <si>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</si>
  <si>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</si>
  <si>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</si>
  <si>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</si>
  <si>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</si>
  <si>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</si>
  <si>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</si>
  <si>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</si>
  <si>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</si>
  <si>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</si>
  <si>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</si>
  <si>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</si>
  <si>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</si>
  <si>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</si>
  <si>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</si>
  <si>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</si>
  <si>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</si>
  <si>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</si>
  <si>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</si>
  <si>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</si>
  <si>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</si>
  <si>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</si>
  <si>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</si>
  <si>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</si>
  <si>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</si>
  <si>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</si>
  <si>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</si>
  <si>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</si>
  <si>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</si>
  <si>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</si>
  <si>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</si>
  <si>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</si>
  <si>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</si>
  <si>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</si>
  <si>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</si>
  <si>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</si>
  <si>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</si>
  <si>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</si>
  <si>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</si>
  <si>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</si>
  <si>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</si>
  <si>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</si>
  <si>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</si>
  <si>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</si>
  <si>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</si>
  <si>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</si>
  <si>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</si>
  <si>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</si>
  <si>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</si>
  <si>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</si>
  <si>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</si>
  <si>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</si>
  <si>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</si>
  <si>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</si>
  <si>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</si>
  <si>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</si>
  <si>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</si>
  <si>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</si>
  <si>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</si>
  <si>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</si>
  <si>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</si>
  <si>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</si>
  <si>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</si>
  <si>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</si>
  <si>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</si>
  <si>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</si>
  <si>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</si>
  <si>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</si>
  <si>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</si>
  <si>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</si>
  <si>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</si>
  <si>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</si>
  <si>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</si>
  <si>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</si>
  <si>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</si>
  <si>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</si>
  <si>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</si>
  <si>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</si>
  <si>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</si>
  <si>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</si>
  <si>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</si>
  <si>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</si>
  <si>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</si>
  <si>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</si>
  <si>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</si>
  <si>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</si>
  <si>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</si>
  <si>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</si>
  <si>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</si>
  <si>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</si>
  <si>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</si>
  <si>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</si>
  <si>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</si>
  <si>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</si>
  <si>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</si>
  <si>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</si>
  <si>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</si>
  <si>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</si>
  <si>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</si>
  <si>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</si>
  <si>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</si>
  <si>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</si>
  <si>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</si>
  <si>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</si>
  <si>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</si>
  <si>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</si>
  <si>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</si>
  <si>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</si>
  <si>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</si>
  <si>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</si>
  <si>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</si>
  <si>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</si>
  <si>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</si>
  <si>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</si>
  <si>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</si>
  <si>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</si>
  <si>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</si>
  <si>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</si>
  <si>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</si>
  <si>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</si>
  <si>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</si>
  <si>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</si>
  <si>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</si>
  <si>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</si>
  <si>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</si>
  <si>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</si>
  <si>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</si>
  <si>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</si>
  <si>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</si>
  <si>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</si>
  <si>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</si>
  <si>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</si>
  <si>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</si>
  <si>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</si>
  <si>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</si>
  <si>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</si>
  <si>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</si>
  <si>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</si>
  <si>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</si>
  <si>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</si>
  <si>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</si>
  <si>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</si>
  <si>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</si>
  <si>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</si>
  <si>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</si>
  <si>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</si>
  <si>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</si>
  <si>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</si>
  <si>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</si>
  <si>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</si>
  <si>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</si>
  <si>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</si>
  <si>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</si>
  <si>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</si>
  <si>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</si>
  <si>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</si>
  <si>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</si>
  <si>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</si>
  <si>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</si>
  <si>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</si>
  <si>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</si>
  <si>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</si>
  <si>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</si>
  <si>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</si>
  <si>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</si>
  <si>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</si>
  <si>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</si>
  <si>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</si>
  <si>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</si>
  <si>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</si>
  <si>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</si>
  <si>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</si>
  <si>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</si>
  <si>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</si>
  <si>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</si>
  <si>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</si>
  <si>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</si>
  <si>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</si>
  <si>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</si>
  <si>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</si>
  <si>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</si>
  <si>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</si>
  <si>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</si>
  <si>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</si>
  <si>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</si>
  <si>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</si>
  <si>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</si>
  <si>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</si>
  <si>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</si>
  <si>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</si>
  <si>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</si>
  <si>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</si>
  <si>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</si>
  <si>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</si>
  <si>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</si>
  <si>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</si>
  <si>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</si>
  <si>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</si>
  <si>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</si>
  <si>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</si>
  <si>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</si>
  <si>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</si>
  <si>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</si>
  <si>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</si>
  <si>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</si>
  <si>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</si>
  <si>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</si>
  <si>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</si>
  <si>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</si>
  <si>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</si>
  <si>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</si>
  <si>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</si>
  <si>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</si>
  <si>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</si>
  <si>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</si>
  <si>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</si>
  <si>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</si>
  <si>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</si>
  <si>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</si>
  <si>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</si>
  <si>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</si>
  <si>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</si>
  <si>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</si>
  <si>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</si>
  <si>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</si>
  <si>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</si>
  <si>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</si>
  <si>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</si>
  <si>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</si>
  <si>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</si>
  <si>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</si>
  <si>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</si>
  <si>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</si>
  <si>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</si>
  <si>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</si>
  <si>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</si>
  <si>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</si>
  <si>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</si>
  <si>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</si>
  <si>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</si>
  <si>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</si>
  <si>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</si>
  <si>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</si>
  <si>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</si>
  <si>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</si>
  <si>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</si>
  <si>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</si>
  <si>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</si>
  <si>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</si>
  <si>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</si>
  <si>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</si>
  <si>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</si>
  <si>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</si>
  <si>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</si>
  <si>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</si>
  <si>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</si>
  <si>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</si>
  <si>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</si>
  <si>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</si>
  <si>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</si>
  <si>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</si>
  <si>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</si>
  <si>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</si>
  <si>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</si>
  <si>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</si>
  <si>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</si>
  <si>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</si>
  <si>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</si>
  <si>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</si>
  <si>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</si>
  <si>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</si>
  <si>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</si>
  <si>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</si>
  <si>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</si>
  <si>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</si>
  <si>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</si>
  <si>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</si>
  <si>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</si>
  <si>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</si>
  <si>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</si>
  <si>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</si>
  <si>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</si>
  <si>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</si>
  <si>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</si>
  <si>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</si>
  <si>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</si>
  <si>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</si>
  <si>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</si>
  <si>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</si>
  <si>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</si>
  <si>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</si>
  <si>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</si>
  <si>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</si>
  <si>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</si>
  <si>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</si>
  <si>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</si>
  <si>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</si>
  <si>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</si>
  <si>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</si>
  <si>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</si>
  <si>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</si>
  <si>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</si>
  <si>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</si>
  <si>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</si>
  <si>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</si>
  <si>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</si>
  <si>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</si>
  <si>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</si>
  <si>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</si>
  <si>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</si>
  <si>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</si>
  <si>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</si>
  <si>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</si>
  <si>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</si>
  <si>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</si>
  <si>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</si>
  <si>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</si>
  <si>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</si>
  <si>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</si>
  <si>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</si>
  <si>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</si>
  <si>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</si>
  <si>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</si>
  <si>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</si>
  <si>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</si>
  <si>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</si>
  <si>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</si>
  <si>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</si>
  <si>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</si>
  <si>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</si>
  <si>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</si>
  <si>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</si>
  <si>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</si>
  <si>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</si>
  <si>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</si>
  <si>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</si>
  <si>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</si>
  <si>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</si>
  <si>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</si>
  <si>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</si>
  <si>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</si>
  <si>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</si>
  <si>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</si>
  <si>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</si>
  <si>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</si>
  <si>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</si>
  <si>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</si>
  <si>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</si>
  <si>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</si>
  <si>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</si>
  <si>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</si>
  <si>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</si>
  <si>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</si>
  <si>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</si>
  <si>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</si>
  <si>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</si>
  <si>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</si>
  <si>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</si>
  <si>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</si>
  <si>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</si>
  <si>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</si>
  <si>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</si>
  <si>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</si>
  <si>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</si>
  <si>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</si>
  <si>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</si>
  <si>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</si>
  <si>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</si>
  <si>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</si>
  <si>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</si>
  <si>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</si>
  <si>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</si>
  <si>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</si>
  <si>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</si>
  <si>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</si>
  <si>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</si>
  <si>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</si>
  <si>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</si>
  <si>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</si>
  <si>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</si>
  <si>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</si>
  <si>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</si>
  <si>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</si>
  <si>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</si>
  <si>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</si>
  <si>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</si>
  <si>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</si>
  <si>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</si>
  <si>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</si>
  <si>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</si>
  <si>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</si>
  <si>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</si>
  <si>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</si>
  <si>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</si>
  <si>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</si>
  <si>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</si>
  <si>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</si>
  <si>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</si>
  <si>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</si>
  <si>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</si>
  <si>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</si>
  <si>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</si>
  <si>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</si>
  <si>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</si>
  <si>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</si>
  <si>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</si>
  <si>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</si>
  <si>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</si>
  <si>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</si>
  <si>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</si>
  <si>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</si>
  <si>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</si>
  <si>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</si>
  <si>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</si>
  <si>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</si>
  <si>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</si>
  <si>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</si>
  <si>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</si>
  <si>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</si>
  <si>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</si>
  <si>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</si>
  <si>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</si>
  <si>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</si>
  <si>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</si>
  <si>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</si>
  <si>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</si>
  <si>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</si>
  <si>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</si>
  <si>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</si>
  <si>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</si>
  <si>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</si>
  <si>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</si>
  <si>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</si>
  <si>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</si>
  <si>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</si>
  <si>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</si>
  <si>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</si>
  <si>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</si>
  <si>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</si>
  <si>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</si>
  <si>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</si>
  <si>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</si>
  <si>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</si>
  <si>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</si>
  <si>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</si>
  <si>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</si>
  <si>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</si>
  <si>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</si>
  <si>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</si>
  <si>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</si>
  <si>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</si>
  <si>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</si>
  <si>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</si>
  <si>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</si>
  <si>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</si>
  <si>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</si>
  <si>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</si>
  <si>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</si>
  <si>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</si>
  <si>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</si>
  <si>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</si>
  <si>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</si>
  <si>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</si>
  <si>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</si>
  <si>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</si>
  <si>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</si>
  <si>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</si>
  <si>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</si>
  <si>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</si>
  <si>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</si>
  <si>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</si>
  <si>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</si>
  <si>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</si>
  <si>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</si>
  <si>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</si>
  <si>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</si>
  <si>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</si>
  <si>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</si>
  <si>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</si>
  <si>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</si>
  <si>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</si>
  <si>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</si>
  <si>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</si>
  <si>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</si>
  <si>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</si>
  <si>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</si>
  <si>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</si>
  <si>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</si>
  <si>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</si>
  <si>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</si>
  <si>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</si>
  <si>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</si>
  <si>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</si>
  <si>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</si>
  <si>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</si>
  <si>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</si>
  <si>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</si>
  <si>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</si>
  <si>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</si>
  <si>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</si>
  <si>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</si>
  <si>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</si>
  <si>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</si>
  <si>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</si>
  <si>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</si>
  <si>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</si>
  <si>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</si>
  <si>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</si>
  <si>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</si>
  <si>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</si>
  <si>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</si>
  <si>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</si>
  <si>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</si>
  <si>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</si>
  <si>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</si>
  <si>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</si>
  <si>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</si>
  <si>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</si>
  <si>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</si>
  <si>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</si>
  <si>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</si>
  <si>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</si>
  <si>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</si>
  <si>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</si>
  <si>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</si>
  <si>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</si>
  <si>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</si>
  <si>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</si>
  <si>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</si>
  <si>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</si>
  <si>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</si>
  <si>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</si>
  <si>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</si>
  <si>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</si>
  <si>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</si>
  <si>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</si>
  <si>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</si>
  <si>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</si>
  <si>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</si>
  <si>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</si>
  <si>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</si>
  <si>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</si>
  <si>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</si>
  <si>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</si>
  <si>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</si>
  <si>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</si>
  <si>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</si>
  <si>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</si>
  <si>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</si>
  <si>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</si>
  <si>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</si>
  <si>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</si>
  <si>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</si>
  <si>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</si>
  <si>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</si>
  <si>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</si>
  <si>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</si>
  <si>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</si>
  <si>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</si>
  <si>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</si>
  <si>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</si>
  <si>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</si>
  <si>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</si>
  <si>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</si>
  <si>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</si>
  <si>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</si>
  <si>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</si>
  <si>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</si>
  <si>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</si>
  <si>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</si>
  <si>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</si>
  <si>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</si>
  <si>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</si>
  <si>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</si>
  <si>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</si>
  <si>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</si>
  <si>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</si>
  <si>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</si>
  <si>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</si>
  <si>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</si>
  <si>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</si>
  <si>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</si>
  <si>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</si>
  <si>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</si>
  <si>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</si>
  <si>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</si>
  <si>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</si>
  <si>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</si>
  <si>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</si>
  <si>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</si>
  <si>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</si>
  <si>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</si>
  <si>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</si>
  <si>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</si>
  <si>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</si>
  <si>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</si>
  <si>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</si>
  <si>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</si>
  <si>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</si>
  <si>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</si>
  <si>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</si>
  <si>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</si>
  <si>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</si>
  <si>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</si>
  <si>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</si>
  <si>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</si>
  <si>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</si>
  <si>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</si>
  <si>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</si>
  <si>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</si>
  <si>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</si>
  <si>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</si>
  <si>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</si>
  <si>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</si>
  <si>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</si>
  <si>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</si>
  <si>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</si>
  <si>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</si>
  <si>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</si>
  <si>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</si>
  <si>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</si>
  <si>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</si>
  <si>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</si>
  <si>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</si>
  <si>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</si>
  <si>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</si>
  <si>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</si>
  <si>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</si>
  <si>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</si>
  <si>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</si>
  <si>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</si>
  <si>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</si>
  <si>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</si>
  <si>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</si>
  <si>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</si>
  <si>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</si>
  <si>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</si>
  <si>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</si>
  <si>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</si>
  <si>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</si>
  <si>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</si>
  <si>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</si>
  <si>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</si>
  <si>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</si>
  <si>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</si>
  <si>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</si>
  <si>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</si>
  <si>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</si>
  <si>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</si>
  <si>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</si>
  <si>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</si>
  <si>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</si>
  <si>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</si>
  <si>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</si>
  <si>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</si>
  <si>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</si>
  <si>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</si>
  <si>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</si>
  <si>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</si>
  <si>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</si>
  <si>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</si>
  <si>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</si>
  <si>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</si>
  <si>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</si>
  <si>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</si>
  <si>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</si>
  <si>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</si>
  <si>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</si>
  <si>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</si>
  <si>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</si>
  <si>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</si>
  <si>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</si>
  <si>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</si>
  <si>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</si>
  <si>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</si>
  <si>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</si>
  <si>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</si>
  <si>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</si>
  <si>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</si>
  <si>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</si>
  <si>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</si>
  <si>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</si>
  <si>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</si>
  <si>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</si>
  <si>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</si>
  <si>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</si>
  <si>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</si>
  <si>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</si>
  <si>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</si>
  <si>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</si>
  <si>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</si>
  <si>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</si>
  <si>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</si>
  <si>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</si>
  <si>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</si>
  <si>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</si>
  <si>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</si>
  <si>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</si>
  <si>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</si>
  <si>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</si>
  <si>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</si>
  <si>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</si>
  <si>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</si>
  <si>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</si>
  <si>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</si>
  <si>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</si>
  <si>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</si>
  <si>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</si>
  <si>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</si>
  <si>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</si>
  <si>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</si>
  <si>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</si>
  <si>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</si>
  <si>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</si>
  <si>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</si>
  <si>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</si>
  <si>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</si>
  <si>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</si>
  <si>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</si>
  <si>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</si>
  <si>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</si>
  <si>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</si>
  <si>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</si>
  <si>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</si>
  <si>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</si>
  <si>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</si>
  <si>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</si>
  <si>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</si>
  <si>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</si>
  <si>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</si>
  <si>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</si>
  <si>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</si>
  <si>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</si>
  <si>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</si>
  <si>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</si>
  <si>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</si>
  <si>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</si>
  <si>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</si>
  <si>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</si>
  <si>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</si>
  <si>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</si>
  <si>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</si>
  <si>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</si>
  <si>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</si>
  <si>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</si>
  <si>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</si>
  <si>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</si>
  <si>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</si>
  <si>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</si>
  <si>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</si>
  <si>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</si>
  <si>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</si>
  <si>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</si>
  <si>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</si>
  <si>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</si>
  <si>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</si>
  <si>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</si>
  <si>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</si>
  <si>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</si>
  <si>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</si>
  <si>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</si>
  <si>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</si>
  <si>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</si>
  <si>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</si>
  <si>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</si>
  <si>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</si>
  <si>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</si>
  <si>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</si>
  <si>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</si>
  <si>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</si>
  <si>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</si>
  <si>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</si>
  <si>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</si>
  <si>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</si>
  <si>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</si>
  <si>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</si>
  <si>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</si>
  <si>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</si>
  <si>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</si>
  <si>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</si>
  <si>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</si>
  <si>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</si>
  <si>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</si>
  <si>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</si>
  <si>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</si>
  <si>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</si>
  <si>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</si>
  <si>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</si>
  <si>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</si>
  <si>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</si>
  <si>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</si>
  <si>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</si>
  <si>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</si>
  <si>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</si>
  <si>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</si>
  <si>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</si>
  <si>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</si>
  <si>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</si>
  <si>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</si>
  <si>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</si>
  <si>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</si>
  <si>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</si>
  <si>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</si>
  <si>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</si>
  <si>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</si>
  <si>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</si>
  <si>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</si>
  <si>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</si>
  <si>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</si>
  <si>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</si>
  <si>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</si>
  <si>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</si>
  <si>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</si>
  <si>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</si>
  <si>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</si>
  <si>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</si>
  <si>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</si>
  <si>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</si>
  <si>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</si>
  <si>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</si>
  <si>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</si>
  <si>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</si>
  <si>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</si>
  <si>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</si>
  <si>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</si>
  <si>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</si>
  <si>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</si>
  <si>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</si>
  <si>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</si>
  <si>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</si>
  <si>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</si>
  <si>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</si>
  <si>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</si>
  <si>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</si>
  <si>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</si>
  <si>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</si>
  <si>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</si>
  <si>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</si>
  <si>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</si>
  <si>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</si>
  <si>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</si>
  <si>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</si>
  <si>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</si>
  <si>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</si>
  <si>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</si>
  <si>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</si>
  <si>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</si>
  <si>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</si>
  <si>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</si>
  <si>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</si>
  <si>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</si>
  <si>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</si>
  <si>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</si>
  <si>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</si>
  <si>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</si>
  <si>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</si>
  <si>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</si>
  <si>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</si>
  <si>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</si>
  <si>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</si>
  <si>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</si>
  <si>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</si>
  <si>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</si>
  <si>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</si>
  <si>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</si>
  <si>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</si>
  <si>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</si>
  <si>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</si>
  <si>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</si>
  <si>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</si>
  <si>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</si>
  <si>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</si>
  <si>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</si>
  <si>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</si>
  <si>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</si>
  <si>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</si>
  <si>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</si>
  <si>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</si>
  <si>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</si>
  <si>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</si>
  <si>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</si>
  <si>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</si>
  <si>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</si>
  <si>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</si>
  <si>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</si>
  <si>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</si>
  <si>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</si>
  <si>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</si>
  <si>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</si>
  <si>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</si>
  <si>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</si>
  <si>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</si>
  <si>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</si>
  <si>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</si>
  <si>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</si>
  <si>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</si>
  <si>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</si>
  <si>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</si>
  <si>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</si>
  <si>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</si>
  <si>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</si>
  <si>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</si>
  <si>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</si>
  <si>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</si>
  <si>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</si>
  <si>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</si>
  <si>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</si>
  <si>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</si>
  <si>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</si>
  <si>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</si>
  <si>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</si>
  <si>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</si>
  <si>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</si>
  <si>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</si>
  <si>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</si>
  <si>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</si>
  <si>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</si>
  <si>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</si>
  <si>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</si>
  <si>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</si>
  <si>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</si>
  <si>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</si>
  <si>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</si>
  <si>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</si>
  <si>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</si>
  <si>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</si>
  <si>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</si>
  <si>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</si>
  <si>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</si>
  <si>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</si>
  <si>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</si>
  <si>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</si>
  <si>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</si>
  <si>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</si>
  <si>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</si>
  <si>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</si>
  <si>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</si>
  <si>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</si>
  <si>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</si>
  <si>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</si>
  <si>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</si>
  <si>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</si>
  <si>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</si>
  <si>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</si>
  <si>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</si>
  <si>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</si>
  <si>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</si>
  <si>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</si>
  <si>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</si>
  <si>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</si>
  <si>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</si>
  <si>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</si>
  <si>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</si>
  <si>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</si>
  <si>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</si>
  <si>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</si>
  <si>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</si>
  <si>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</si>
  <si>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</si>
  <si>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</si>
  <si>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</si>
  <si>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</si>
  <si>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</si>
  <si>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</si>
  <si>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</si>
  <si>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</si>
  <si>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</si>
  <si>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</si>
  <si>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</si>
  <si>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</si>
  <si>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</si>
  <si>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</si>
  <si>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</si>
  <si>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</si>
  <si>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</si>
  <si>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</si>
  <si>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</si>
  <si>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</si>
  <si>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</si>
  <si>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</si>
  <si>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</si>
  <si>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</si>
  <si>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</si>
  <si>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</si>
  <si>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</si>
  <si>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</si>
  <si>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</si>
  <si>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</si>
  <si>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</si>
  <si>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</si>
  <si>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</si>
  <si>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</si>
  <si>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</si>
  <si>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</si>
  <si>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</si>
  <si>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</si>
  <si>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</si>
  <si>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</si>
  <si>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</si>
  <si>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</si>
  <si>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</si>
  <si>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</si>
  <si>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</si>
  <si>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</si>
  <si>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</si>
  <si>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</si>
  <si>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</si>
  <si>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</si>
  <si>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</si>
  <si>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</si>
  <si>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</si>
  <si>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</si>
  <si>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</si>
  <si>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</si>
  <si>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</si>
  <si>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</si>
  <si>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</si>
  <si>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</si>
  <si>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</si>
  <si>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</si>
  <si>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</si>
  <si>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</si>
  <si>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</si>
  <si>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</si>
  <si>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</si>
  <si>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</si>
  <si>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</si>
  <si>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</si>
  <si>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</si>
  <si>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</si>
  <si>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</si>
  <si>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</si>
  <si>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</si>
  <si>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</si>
  <si>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</si>
  <si>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</si>
  <si>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</si>
  <si>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</si>
  <si>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</si>
  <si>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</si>
  <si>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</si>
  <si>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</si>
  <si>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</si>
  <si>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</si>
  <si>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</si>
  <si>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</si>
  <si>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</si>
  <si>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</si>
  <si>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</si>
  <si>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</si>
  <si>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</si>
  <si>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</si>
  <si>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</si>
  <si>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</si>
  <si>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</si>
  <si>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</si>
  <si>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</si>
  <si>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</si>
  <si>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</si>
  <si>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</si>
  <si>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</si>
  <si>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</si>
  <si>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</si>
  <si>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</si>
  <si>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</si>
  <si>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</si>
  <si>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</si>
  <si>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</si>
  <si>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</si>
  <si>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</si>
  <si>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</si>
  <si>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</si>
  <si>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</si>
  <si>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</si>
  <si>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</si>
  <si>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</si>
  <si>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</si>
  <si>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</si>
  <si>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</si>
  <si>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</si>
  <si>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</si>
  <si>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</si>
  <si>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</si>
  <si>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</si>
  <si>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</si>
  <si>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</si>
  <si>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</si>
  <si>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</si>
  <si>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</si>
  <si>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</si>
  <si>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</si>
  <si>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</si>
  <si>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</si>
  <si>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</si>
  <si>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</si>
  <si>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</si>
  <si>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</si>
  <si>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</si>
  <si>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</si>
  <si>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</si>
  <si>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</si>
  <si>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</si>
  <si>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</si>
  <si>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</si>
  <si>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</si>
  <si>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</si>
  <si>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</si>
  <si>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</si>
  <si>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</si>
  <si>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</si>
  <si>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</si>
  <si>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</si>
  <si>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</si>
  <si>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</si>
  <si>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</si>
  <si>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</si>
  <si>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</si>
  <si>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</si>
  <si>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</si>
  <si>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</si>
  <si>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</si>
  <si>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</si>
  <si>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</si>
  <si>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</si>
  <si>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</si>
  <si>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</si>
  <si>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</si>
  <si>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</si>
  <si>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</si>
  <si>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</si>
  <si>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</si>
  <si>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</si>
  <si>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</si>
  <si>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</si>
  <si>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</si>
  <si>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</si>
  <si>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</si>
  <si>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</si>
  <si>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</si>
  <si>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</si>
  <si>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</si>
  <si>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</si>
  <si>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</si>
  <si>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</si>
  <si>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</si>
  <si>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</si>
  <si>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</si>
  <si>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</si>
  <si>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</si>
  <si>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</si>
  <si>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</si>
  <si>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</si>
  <si>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</si>
  <si>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</si>
  <si>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</si>
  <si>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</si>
  <si>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</si>
  <si>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</si>
  <si>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</si>
  <si>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</si>
  <si>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</si>
  <si>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</si>
  <si>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</si>
  <si>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</si>
  <si>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</si>
  <si>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</si>
  <si>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</si>
  <si>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</si>
  <si>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</si>
  <si>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</si>
  <si>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</si>
  <si>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</si>
  <si>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</si>
  <si>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</si>
  <si>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</si>
  <si>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</si>
  <si>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</si>
  <si>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</si>
  <si>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</si>
  <si>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</si>
  <si>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</si>
  <si>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</si>
  <si>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</si>
  <si>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</si>
  <si>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</si>
  <si>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</si>
  <si>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</si>
  <si>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</si>
  <si>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</si>
  <si>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</si>
  <si>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</si>
  <si>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</si>
  <si>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</si>
  <si>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</si>
  <si>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</si>
  <si>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</si>
  <si>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</si>
  <si>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</si>
  <si>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</si>
  <si>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</si>
  <si>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</si>
  <si>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</si>
  <si>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</si>
  <si>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</si>
  <si>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</si>
  <si>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</si>
  <si>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</si>
  <si>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</si>
  <si>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</si>
  <si>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</si>
  <si>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</si>
  <si>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</si>
  <si>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</si>
  <si>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</si>
  <si>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</si>
  <si>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</si>
  <si>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</si>
  <si>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</si>
  <si>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</si>
  <si>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</si>
  <si>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</si>
  <si>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</si>
  <si>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</si>
  <si>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</si>
  <si>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</si>
  <si>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</si>
  <si>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</si>
  <si>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</si>
  <si>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</si>
  <si>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</si>
  <si>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</si>
  <si>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</si>
  <si>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</si>
  <si>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</si>
  <si>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</si>
  <si>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</si>
  <si>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</si>
  <si>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</si>
  <si>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</si>
  <si>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</si>
  <si>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</si>
  <si>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</si>
  <si>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</si>
  <si>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</si>
  <si>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</si>
  <si>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</si>
  <si>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</si>
  <si>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</si>
  <si>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</si>
  <si>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</si>
  <si>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</si>
  <si>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</si>
  <si>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</si>
  <si>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</si>
  <si>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</si>
  <si>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</si>
  <si>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</si>
  <si>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</si>
  <si>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</si>
  <si>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</si>
  <si>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</si>
  <si>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</si>
  <si>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</si>
  <si>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</si>
  <si>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</si>
  <si>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</si>
  <si>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</si>
  <si>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</si>
  <si>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</si>
  <si>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</si>
  <si>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</si>
  <si>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</si>
  <si>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</si>
  <si>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</si>
  <si>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</si>
  <si>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</si>
  <si>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</si>
  <si>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</si>
  <si>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</si>
  <si>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</si>
  <si>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</si>
  <si>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</si>
  <si>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</si>
  <si>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</si>
  <si>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</si>
  <si>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</si>
  <si>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</si>
  <si>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</si>
  <si>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</si>
  <si>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</si>
  <si>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</si>
  <si>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</si>
  <si>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</si>
  <si>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</si>
  <si>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</si>
  <si>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</si>
  <si>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</si>
  <si>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</si>
  <si>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</si>
  <si>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</si>
  <si>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</si>
  <si>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</si>
  <si>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</si>
  <si>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</si>
  <si>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</si>
  <si>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</si>
  <si>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</si>
  <si>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</si>
  <si>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</si>
  <si>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</si>
  <si>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</si>
  <si>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</si>
  <si>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</si>
  <si>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</si>
  <si>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</si>
  <si>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</si>
  <si>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</si>
  <si>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</si>
  <si>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</si>
  <si>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</si>
  <si>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</si>
  <si>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</si>
  <si>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</si>
  <si>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</si>
  <si>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</si>
  <si>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</si>
  <si>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</si>
  <si>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</si>
  <si>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</si>
  <si>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</si>
  <si>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</si>
  <si>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</si>
  <si>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</si>
  <si>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</si>
  <si>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</si>
  <si>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</si>
  <si>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</si>
  <si>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</si>
  <si>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</si>
  <si>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</si>
  <si>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</si>
  <si>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</si>
  <si>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</si>
  <si>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</si>
  <si>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</si>
  <si>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</si>
  <si>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</si>
  <si>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</si>
  <si>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</si>
  <si>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</si>
  <si>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</si>
  <si>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</si>
  <si>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</si>
  <si>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</si>
  <si>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</si>
  <si>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</si>
  <si>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</si>
  <si>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</si>
  <si>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</si>
  <si>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</si>
  <si>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</si>
  <si>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</si>
  <si>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</si>
  <si>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</si>
  <si>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</si>
  <si>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</si>
  <si>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</si>
  <si>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</si>
  <si>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</si>
  <si>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</si>
  <si>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</si>
  <si>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</si>
  <si>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</si>
  <si>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</si>
  <si>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</si>
  <si>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</si>
  <si>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</si>
  <si>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</si>
  <si>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</si>
  <si>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</si>
  <si>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</si>
  <si>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</si>
  <si>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</si>
  <si>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</si>
  <si>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</si>
  <si>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</si>
  <si>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</si>
  <si>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</si>
  <si>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</si>
  <si>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</si>
  <si>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</si>
  <si>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</si>
  <si>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</si>
  <si>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</si>
  <si>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</si>
  <si>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</si>
  <si>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</si>
  <si>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</si>
  <si>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</si>
  <si>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</si>
  <si>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</si>
  <si>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</si>
  <si>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</si>
  <si>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</si>
  <si>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</si>
  <si>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</si>
  <si>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</si>
  <si>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</si>
  <si>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</si>
  <si>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</si>
  <si>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</si>
  <si>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</si>
  <si>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</si>
  <si>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</si>
  <si>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</si>
  <si>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</si>
  <si>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</si>
  <si>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</si>
  <si>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</si>
  <si>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</si>
  <si>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</si>
  <si>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</si>
  <si>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</si>
  <si>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</si>
  <si>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</si>
  <si>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</si>
  <si>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</si>
  <si>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</si>
  <si>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</si>
  <si>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</si>
  <si>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</si>
  <si>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</si>
  <si>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</si>
  <si>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</si>
  <si>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</si>
  <si>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</si>
  <si>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</si>
  <si>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</si>
  <si>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</si>
  <si>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</si>
  <si>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</si>
  <si>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</si>
  <si>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</si>
  <si>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</si>
  <si>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</si>
  <si>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</si>
  <si>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</si>
  <si>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</si>
  <si>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</si>
  <si>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</si>
  <si>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</si>
  <si>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</si>
  <si>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</si>
  <si>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</si>
  <si>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</si>
  <si>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</si>
  <si>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</si>
  <si>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</si>
  <si>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</si>
  <si>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</si>
  <si>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</si>
  <si>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</si>
  <si>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</si>
  <si>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</si>
  <si>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</si>
  <si>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</si>
  <si>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</si>
  <si>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</si>
  <si>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</si>
  <si>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</si>
  <si>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</si>
  <si>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</si>
  <si>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</si>
  <si>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</si>
  <si>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</si>
  <si>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</si>
  <si>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</si>
  <si>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</si>
  <si>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</si>
  <si>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</si>
  <si>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</si>
  <si>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</si>
  <si>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</si>
  <si>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</si>
  <si>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</si>
  <si>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</si>
  <si>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</si>
  <si>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</si>
  <si>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</si>
  <si>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</si>
  <si>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</si>
  <si>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</si>
  <si>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</si>
  <si>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</si>
  <si>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</si>
  <si>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</si>
  <si>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</si>
  <si>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</si>
  <si>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</si>
  <si>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</si>
  <si>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</si>
  <si>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</si>
  <si>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</si>
  <si>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</si>
  <si>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</si>
  <si>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</si>
  <si>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</si>
  <si>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</si>
  <si>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</si>
  <si>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</si>
  <si>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</si>
  <si>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</si>
  <si>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</si>
  <si>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</si>
  <si>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</si>
  <si>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</si>
  <si>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</si>
  <si>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</si>
  <si>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</si>
  <si>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</si>
  <si>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</si>
  <si>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</si>
  <si>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</si>
  <si>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</si>
  <si>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</si>
  <si>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</si>
  <si>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</si>
  <si>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</si>
  <si>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</si>
  <si>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</si>
  <si>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</si>
  <si>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</si>
  <si>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</si>
  <si>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</si>
  <si>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</si>
  <si>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</si>
  <si>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</si>
  <si>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</si>
  <si>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</si>
  <si>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</si>
  <si>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</si>
  <si>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</si>
  <si>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</si>
  <si>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</si>
  <si>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</si>
  <si>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</si>
  <si>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</si>
  <si>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</si>
  <si>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</si>
  <si>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</si>
  <si>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</si>
  <si>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</si>
  <si>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</si>
  <si>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</si>
  <si>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</si>
  <si>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</si>
  <si>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</si>
  <si>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</si>
  <si>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</si>
  <si>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</si>
  <si>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</si>
  <si>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</si>
  <si>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</si>
  <si>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</si>
  <si>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</si>
  <si>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</si>
  <si>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</si>
  <si>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</si>
  <si>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</si>
  <si>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</si>
  <si>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</si>
  <si>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</si>
  <si>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</si>
  <si>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</si>
  <si>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</si>
  <si>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</si>
  <si>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</si>
  <si>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</si>
  <si>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</si>
  <si>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</si>
  <si>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</si>
  <si>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</si>
  <si>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</si>
  <si>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</si>
  <si>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</si>
  <si>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</si>
  <si>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</si>
  <si>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</si>
  <si>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</si>
  <si>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</si>
  <si>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</si>
  <si>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</si>
  <si>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</si>
  <si>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</si>
  <si>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</si>
  <si>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</si>
  <si>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</si>
  <si>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</si>
  <si>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</si>
  <si>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</si>
  <si>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</si>
  <si>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</si>
  <si>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</si>
  <si>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</si>
  <si>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</si>
  <si>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</si>
  <si>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</si>
  <si>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</si>
  <si>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</si>
  <si>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</si>
  <si>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</si>
  <si>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</si>
  <si>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</si>
  <si>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</si>
  <si>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</si>
  <si>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</si>
  <si>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</si>
  <si>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</si>
  <si>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</si>
  <si>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</si>
  <si>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</si>
  <si>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</si>
  <si>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</si>
  <si>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</si>
  <si>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</si>
  <si>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</si>
  <si>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</si>
  <si>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</si>
  <si>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</si>
  <si>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</si>
  <si>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</si>
  <si>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</si>
  <si>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</si>
  <si>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</si>
  <si>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</si>
  <si>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</si>
  <si>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</si>
  <si>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</si>
  <si>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</si>
  <si>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</si>
  <si>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</si>
  <si>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</si>
  <si>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</si>
  <si>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</si>
  <si>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</si>
  <si>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</si>
  <si>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</si>
  <si>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</si>
  <si>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</si>
  <si>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</si>
  <si>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</si>
  <si>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</si>
  <si>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</si>
  <si>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</si>
  <si>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</si>
  <si>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</si>
  <si>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</si>
  <si>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</si>
  <si>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</si>
  <si>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</si>
  <si>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</si>
  <si>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</si>
  <si>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</si>
  <si>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</si>
  <si>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</si>
  <si>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</si>
  <si>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</si>
  <si>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</si>
  <si>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</si>
  <si>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</si>
  <si>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</si>
  <si>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</si>
  <si>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</si>
  <si>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</si>
  <si>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</si>
  <si>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</si>
  <si>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</si>
  <si>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</si>
  <si>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</si>
  <si>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</si>
  <si>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</si>
  <si>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</si>
  <si>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</si>
  <si>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</si>
  <si>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</si>
  <si>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</si>
  <si>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</si>
  <si>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</si>
  <si>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</si>
  <si>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</si>
  <si>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</si>
  <si>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</si>
  <si>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</si>
  <si>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</si>
  <si>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</si>
  <si>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</si>
  <si>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</si>
  <si>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</si>
  <si>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</si>
  <si>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</si>
  <si>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</si>
  <si>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</si>
  <si>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</si>
  <si>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</si>
  <si>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</si>
  <si>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</si>
  <si>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</si>
  <si>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</si>
  <si>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</si>
  <si>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</si>
  <si>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</si>
  <si>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</si>
  <si>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</si>
  <si>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</si>
  <si>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</si>
  <si>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</si>
  <si>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</si>
  <si>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</si>
  <si>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</si>
  <si>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</si>
  <si>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</si>
  <si>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</si>
  <si>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</si>
  <si>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</si>
  <si>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</si>
  <si>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</si>
  <si>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</si>
  <si>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</si>
  <si>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</si>
  <si>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</si>
  <si>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</si>
  <si>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</si>
  <si>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</si>
  <si>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</si>
  <si>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</si>
  <si>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</si>
  <si>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</si>
  <si>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</si>
  <si>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</si>
  <si>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</si>
  <si>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</si>
  <si>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</si>
  <si>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</si>
  <si>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</si>
  <si>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</si>
  <si>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</si>
  <si>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</si>
  <si>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</si>
  <si>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</si>
  <si>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</si>
  <si>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</si>
  <si>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</si>
  <si>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</si>
  <si>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</si>
  <si>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</si>
  <si>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</si>
  <si>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</si>
  <si>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</si>
  <si>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</si>
  <si>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</si>
  <si>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</si>
  <si>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</si>
  <si>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</si>
  <si>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</si>
  <si>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</si>
  <si>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</si>
  <si>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</si>
  <si>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</si>
  <si>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</si>
  <si>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</si>
  <si>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</si>
  <si>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</si>
  <si>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</si>
  <si>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</si>
  <si>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</si>
  <si>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</si>
  <si>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</si>
  <si>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</si>
  <si>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</si>
  <si>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</si>
  <si>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</si>
  <si>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</si>
  <si>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</si>
  <si>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</si>
  <si>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</si>
  <si>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</si>
  <si>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</si>
  <si>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</si>
  <si>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</si>
  <si>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</si>
  <si>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</si>
  <si>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</si>
  <si>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</si>
  <si>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</si>
  <si>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</si>
  <si>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</si>
  <si>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</si>
  <si>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</si>
  <si>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</si>
  <si>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</si>
  <si>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</si>
  <si>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</si>
  <si>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</si>
  <si>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</si>
  <si>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</si>
  <si>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</si>
  <si>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</si>
  <si>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</si>
  <si>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</si>
  <si>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</si>
  <si>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</si>
  <si>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</si>
  <si>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</si>
  <si>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</si>
  <si>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</si>
  <si>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</si>
  <si>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</si>
  <si>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</si>
  <si>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</si>
  <si>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</si>
  <si>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</si>
  <si>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</si>
  <si>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</si>
  <si>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</si>
  <si>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</si>
  <si>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</si>
  <si>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</si>
  <si>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</si>
  <si>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</si>
  <si>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</si>
  <si>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</si>
  <si>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</si>
  <si>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</si>
  <si>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</si>
  <si>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</si>
  <si>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</si>
  <si>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</si>
  <si>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</si>
  <si>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</si>
  <si>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</si>
  <si>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</si>
  <si>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</si>
  <si>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</si>
  <si>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</si>
  <si>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</si>
  <si>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</si>
  <si>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</si>
  <si>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</si>
  <si>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</si>
  <si>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</si>
  <si>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</si>
  <si>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</si>
  <si>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</si>
  <si>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</si>
  <si>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</si>
  <si>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</si>
  <si>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</si>
  <si>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</si>
  <si>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</si>
  <si>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</si>
  <si>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</si>
  <si>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</si>
  <si>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</si>
  <si>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</si>
  <si>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</si>
  <si>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</si>
  <si>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</si>
  <si>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</si>
  <si>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</si>
  <si>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</si>
  <si>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</si>
  <si>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</si>
  <si>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</si>
  <si>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</si>
  <si>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</si>
  <si>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</si>
  <si>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</si>
  <si>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</si>
  <si>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</si>
  <si>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</si>
  <si>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</si>
  <si>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</si>
  <si>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</si>
  <si>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</si>
  <si>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</si>
  <si>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</si>
  <si>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</si>
  <si>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</si>
  <si>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</si>
  <si>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</si>
  <si>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</si>
  <si>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</si>
  <si>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</si>
  <si>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</si>
  <si>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</si>
  <si>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</si>
  <si>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</si>
  <si>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</si>
  <si>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</si>
  <si>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</si>
  <si>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</si>
  <si>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</si>
  <si>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</si>
  <si>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</si>
  <si>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</si>
  <si>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</si>
  <si>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</si>
  <si>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</si>
  <si>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</si>
  <si>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</si>
  <si>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</si>
  <si>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</si>
  <si>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</si>
  <si>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</si>
  <si>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</si>
  <si>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</si>
  <si>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</si>
  <si>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</si>
  <si>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</si>
  <si>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</si>
  <si>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</si>
  <si>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</si>
  <si>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</si>
  <si>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</si>
  <si>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</si>
  <si>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</si>
  <si>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</si>
  <si>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</si>
  <si>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</si>
  <si>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</si>
  <si>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</si>
  <si>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</si>
  <si>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</si>
  <si>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</si>
  <si>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</si>
  <si>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</si>
  <si>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</si>
  <si>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</si>
  <si>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</si>
  <si>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</si>
  <si>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</si>
  <si>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</si>
  <si>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</si>
  <si>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</si>
  <si>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</si>
  <si>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</si>
  <si>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</si>
  <si>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</si>
  <si>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</si>
  <si>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</si>
  <si>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</si>
  <si>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</si>
  <si>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</si>
  <si>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</si>
  <si>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</si>
  <si>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</si>
  <si>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</si>
  <si>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</si>
  <si>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</si>
  <si>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</si>
  <si>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</si>
  <si>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</si>
  <si>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</si>
  <si>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</si>
  <si>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</si>
  <si>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</si>
  <si>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</si>
  <si>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</si>
  <si>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</si>
  <si>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</si>
  <si>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</si>
  <si>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</si>
  <si>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</si>
  <si>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</si>
  <si>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</si>
  <si>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</si>
  <si>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</si>
  <si>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</si>
  <si>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</si>
  <si>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</si>
  <si>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</si>
  <si>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</si>
  <si>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</si>
  <si>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</si>
  <si>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</si>
  <si>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</si>
  <si>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</si>
  <si>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</si>
  <si>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</si>
  <si>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</si>
  <si>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</si>
  <si>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</si>
  <si>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</si>
  <si>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</si>
  <si>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</si>
  <si>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</si>
  <si>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</si>
  <si>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</si>
  <si>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</si>
  <si>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</si>
  <si>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</si>
  <si>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</si>
  <si>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</si>
  <si>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</si>
  <si>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</si>
  <si>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</si>
  <si>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</si>
  <si>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</si>
  <si>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</si>
  <si>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</si>
  <si>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</si>
  <si>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</si>
  <si>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</si>
  <si>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</si>
  <si>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</si>
  <si>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</si>
  <si>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</si>
  <si>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</si>
  <si>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</si>
  <si>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</si>
  <si>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</si>
  <si>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</si>
  <si>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</si>
  <si>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</si>
  <si>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</si>
  <si>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</si>
  <si>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</si>
  <si>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</si>
  <si>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</si>
  <si>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</si>
  <si>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</si>
  <si>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</si>
  <si>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</si>
  <si>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</si>
  <si>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</si>
  <si>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</si>
  <si>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</si>
  <si>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</si>
  <si>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</si>
  <si>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</si>
  <si>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</si>
  <si>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</si>
  <si>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</si>
  <si>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</si>
  <si>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</si>
  <si>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</si>
  <si>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</si>
  <si>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</si>
  <si>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</si>
  <si>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</si>
  <si>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</si>
  <si>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</si>
  <si>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</si>
  <si>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</si>
  <si>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</si>
  <si>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</si>
  <si>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</si>
  <si>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</si>
  <si>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</si>
  <si>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</si>
  <si>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</si>
  <si>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</si>
  <si>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</si>
  <si>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</si>
  <si>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</si>
  <si>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</si>
  <si>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</si>
  <si>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</si>
  <si>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</si>
  <si>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</si>
  <si>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</si>
  <si>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</si>
  <si>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</si>
  <si>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</si>
  <si>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</si>
  <si>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</si>
  <si>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</si>
  <si>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</si>
  <si>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</si>
  <si>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</si>
  <si>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</si>
  <si>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</si>
  <si>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</si>
  <si>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</si>
  <si>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</si>
  <si>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</si>
  <si>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</si>
  <si>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</si>
  <si>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</si>
  <si>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</si>
  <si>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</si>
  <si>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</si>
  <si>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</si>
  <si>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</si>
  <si>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</si>
  <si>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</si>
  <si>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</si>
  <si>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</si>
  <si>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</si>
  <si>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</si>
  <si>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</si>
  <si>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</si>
  <si>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</si>
  <si>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</si>
  <si>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</si>
  <si>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</si>
  <si>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</si>
  <si>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</si>
  <si>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</si>
  <si>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</si>
  <si>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</si>
  <si>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</si>
  <si>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</si>
  <si>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</si>
  <si>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</si>
  <si>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</si>
  <si>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</si>
  <si>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</si>
  <si>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</si>
  <si>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</si>
  <si>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</si>
  <si>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</si>
  <si>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</si>
  <si>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</si>
  <si>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</si>
  <si>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</si>
  <si>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</si>
  <si>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</si>
  <si>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</si>
  <si>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</si>
  <si>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</si>
  <si>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</si>
  <si>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</si>
  <si>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</si>
  <si>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</si>
  <si>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</si>
  <si>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</si>
  <si>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</si>
  <si>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</si>
  <si>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</si>
  <si>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</si>
  <si>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</si>
  <si>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</si>
  <si>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</si>
  <si>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</si>
  <si>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</si>
  <si>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</si>
  <si>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</si>
  <si>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</si>
  <si>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</si>
  <si>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</si>
  <si>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</si>
  <si>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</si>
  <si>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</si>
  <si>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</si>
  <si>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</si>
  <si>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</si>
  <si>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</si>
  <si>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</si>
  <si>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</si>
  <si>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</si>
  <si>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</si>
  <si>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</si>
  <si>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</si>
  <si>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</si>
  <si>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</si>
  <si>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</si>
  <si>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</si>
  <si>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</si>
  <si>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</si>
  <si>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</si>
  <si>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</si>
  <si>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</si>
  <si>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</si>
  <si>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</si>
  <si>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</si>
  <si>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</si>
  <si>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</si>
  <si>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</si>
  <si>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</si>
  <si>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</si>
  <si>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</si>
  <si>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</si>
  <si>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</si>
  <si>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</si>
  <si>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</si>
  <si>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</si>
  <si>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</si>
  <si>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</si>
  <si>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</si>
  <si>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</si>
  <si>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</si>
  <si>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</si>
  <si>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</si>
  <si>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</si>
  <si>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</si>
  <si>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</si>
  <si>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</si>
  <si>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</si>
  <si>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</si>
  <si>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</si>
  <si>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</si>
  <si>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</si>
  <si>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</si>
  <si>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</si>
  <si>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</si>
  <si>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</si>
  <si>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</si>
  <si>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</si>
  <si>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</si>
  <si>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</si>
  <si>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</si>
  <si>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</si>
  <si>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</si>
  <si>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</si>
  <si>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</si>
  <si>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</si>
  <si>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</si>
  <si>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</si>
  <si>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</si>
  <si>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</si>
  <si>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</si>
  <si>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</si>
  <si>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</si>
  <si>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</si>
  <si>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</si>
  <si>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</si>
  <si>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</si>
  <si>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</si>
  <si>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</si>
  <si>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</si>
  <si>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</si>
  <si>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</si>
  <si>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</si>
  <si>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</si>
  <si>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</si>
  <si>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</si>
  <si>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</si>
  <si>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</si>
  <si>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</si>
  <si>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</si>
  <si>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</si>
  <si>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</si>
  <si>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</si>
  <si>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</si>
  <si>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</si>
  <si>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</si>
  <si>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</si>
  <si>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</si>
  <si>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</si>
  <si>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</si>
  <si>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</si>
  <si>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</si>
  <si>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</si>
  <si>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</si>
  <si>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</si>
  <si>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</si>
  <si>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</si>
  <si>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</si>
  <si>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</si>
  <si>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</si>
  <si>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</si>
  <si>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</si>
  <si>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</si>
  <si>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</si>
  <si>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</si>
  <si>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</si>
  <si>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</si>
  <si>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</si>
  <si>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</si>
  <si>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</si>
  <si>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</si>
  <si>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</si>
  <si>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</si>
  <si>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</si>
  <si>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</si>
  <si>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</si>
  <si>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</si>
  <si>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</si>
  <si>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</si>
  <si>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</si>
  <si>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</si>
  <si>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</si>
  <si>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</si>
  <si>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</si>
  <si>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</si>
  <si>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</si>
  <si>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</si>
  <si>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</si>
  <si>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</si>
  <si>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</si>
  <si>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</si>
  <si>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</si>
  <si>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</si>
  <si>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</si>
  <si>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</si>
  <si>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</si>
  <si>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</si>
  <si>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</si>
  <si>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</si>
  <si>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</si>
  <si>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</si>
  <si>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</si>
  <si>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</si>
  <si>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</si>
  <si>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</si>
  <si>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</si>
  <si>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</si>
  <si>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</si>
  <si>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</si>
  <si>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</si>
  <si>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</si>
  <si>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</si>
  <si>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</si>
  <si>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</si>
  <si>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</si>
  <si>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</si>
  <si>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</si>
  <si>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</si>
  <si>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</si>
  <si>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</si>
  <si>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</si>
  <si>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</si>
  <si>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</si>
  <si>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</si>
  <si>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</si>
  <si>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</si>
  <si>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</si>
  <si>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</si>
  <si>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</si>
  <si>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</si>
  <si>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</si>
  <si>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</si>
  <si>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</si>
  <si>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</si>
  <si>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</si>
  <si>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</si>
  <si>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</si>
  <si>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</si>
  <si>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</si>
  <si>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</si>
  <si>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</si>
  <si>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</si>
  <si>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</si>
  <si>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</si>
  <si>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</si>
  <si>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</si>
  <si>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</si>
  <si>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</si>
  <si>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</si>
  <si>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</si>
  <si>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</si>
  <si>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</si>
  <si>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</si>
  <si>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</si>
  <si>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</si>
  <si>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</si>
  <si>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</si>
  <si>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</si>
  <si>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</si>
  <si>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</si>
  <si>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</si>
  <si>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</si>
  <si>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</si>
  <si>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</si>
  <si>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</si>
  <si>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</si>
  <si>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</si>
  <si>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</si>
  <si>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</si>
  <si>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</si>
  <si>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</si>
  <si>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</si>
  <si>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</si>
  <si>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</si>
  <si>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</si>
  <si>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</si>
  <si>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</si>
  <si>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</si>
  <si>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</si>
  <si>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</si>
  <si>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</si>
  <si>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</si>
  <si>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</si>
  <si>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</si>
  <si>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</si>
  <si>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</si>
  <si>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</si>
  <si>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</si>
  <si>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</si>
  <si>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</si>
  <si>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</si>
  <si>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</si>
  <si>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</si>
  <si>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</si>
  <si>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</si>
  <si>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</si>
  <si>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</si>
  <si>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</si>
  <si>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</si>
  <si>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</si>
  <si>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</si>
  <si>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</si>
  <si>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</si>
  <si>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</si>
  <si>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</si>
  <si>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</si>
  <si>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</si>
  <si>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</si>
  <si>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</si>
  <si>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</si>
  <si>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</si>
  <si>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</si>
  <si>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</si>
  <si>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</si>
  <si>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</si>
  <si>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</si>
  <si>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</si>
  <si>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</si>
  <si>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</si>
  <si>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</si>
  <si>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</si>
  <si>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</si>
  <si>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</si>
  <si>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</si>
  <si>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</si>
  <si>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</si>
  <si>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</si>
  <si>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</si>
  <si>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</si>
  <si>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</si>
  <si>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</si>
  <si>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</si>
  <si>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</si>
  <si>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</si>
  <si>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</si>
  <si>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</si>
  <si>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</si>
  <si>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</si>
  <si>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</si>
  <si>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</si>
  <si>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</si>
  <si>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</si>
  <si>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</si>
  <si>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</si>
  <si>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</si>
  <si>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</si>
  <si>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</si>
  <si>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</si>
  <si>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</si>
  <si>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</si>
  <si>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</si>
  <si>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</si>
  <si>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</si>
  <si>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</si>
  <si>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</si>
  <si>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</si>
  <si>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</si>
  <si>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</si>
  <si>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</si>
  <si>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</si>
  <si>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</si>
  <si>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</si>
  <si>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</si>
  <si>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</si>
  <si>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</si>
  <si>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</si>
  <si>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</si>
  <si>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</si>
  <si>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</si>
  <si>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</si>
  <si>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</si>
  <si>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</si>
  <si>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</si>
  <si>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</si>
  <si>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</si>
  <si>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</si>
  <si>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</si>
  <si>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</si>
  <si>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</si>
  <si>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</si>
  <si>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</si>
  <si>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</si>
  <si>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</si>
  <si>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</si>
  <si>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</si>
  <si>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</si>
  <si>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</si>
  <si>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</si>
  <si>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</si>
  <si>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</si>
  <si>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</si>
  <si>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</si>
  <si>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</si>
  <si>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</si>
  <si>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</si>
  <si>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</si>
  <si>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</si>
  <si>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</si>
  <si>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</si>
  <si>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</si>
  <si>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</si>
  <si>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</si>
  <si>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</si>
  <si>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</si>
  <si>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</si>
  <si>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</si>
  <si>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</si>
  <si>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</si>
  <si>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</si>
  <si>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</si>
  <si>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</si>
  <si>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</si>
  <si>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</si>
  <si>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</si>
  <si>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</si>
  <si>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</si>
  <si>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</si>
  <si>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</si>
  <si>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</si>
  <si>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</si>
  <si>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</si>
  <si>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</si>
  <si>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</si>
  <si>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</si>
  <si>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</si>
  <si>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</si>
  <si>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</si>
  <si>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</si>
  <si>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</si>
  <si>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</si>
  <si>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</si>
  <si>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</si>
  <si>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</si>
  <si>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</si>
  <si>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</si>
  <si>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</si>
  <si>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</si>
  <si>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</si>
  <si>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</si>
  <si>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</si>
  <si>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</si>
  <si>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</si>
  <si>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</si>
  <si>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</si>
  <si>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</si>
  <si>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</si>
  <si>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</si>
  <si>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</si>
  <si>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</si>
  <si>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</si>
  <si>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</si>
  <si>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</si>
  <si>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</si>
  <si>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</si>
  <si>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</si>
  <si>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</si>
  <si>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</si>
  <si>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</si>
  <si>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</si>
  <si>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</si>
  <si>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</si>
  <si>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</si>
  <si>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</si>
  <si>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</si>
  <si>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</si>
  <si>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</si>
  <si>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</si>
  <si>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</si>
  <si>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</si>
  <si>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</si>
  <si>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</si>
  <si>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</si>
  <si>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</si>
  <si>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</si>
  <si>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</si>
  <si>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</si>
  <si>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</si>
  <si>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</si>
  <si>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</si>
  <si>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</si>
  <si>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</si>
  <si>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</si>
  <si>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</si>
  <si>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</si>
  <si>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</si>
  <si>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</si>
  <si>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</si>
  <si>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</si>
  <si>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</si>
  <si>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</si>
  <si>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</si>
  <si>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</si>
  <si>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</si>
  <si>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</si>
  <si>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</si>
  <si>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</si>
  <si>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</si>
  <si>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</si>
  <si>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</si>
  <si>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</si>
  <si>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</si>
  <si>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</si>
  <si>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</si>
  <si>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</si>
  <si>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</si>
  <si>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</si>
  <si>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</si>
  <si>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</si>
  <si>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</si>
  <si>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</si>
  <si>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</si>
  <si>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</si>
  <si>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</si>
  <si>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</si>
  <si>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</si>
  <si>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</si>
  <si>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</si>
  <si>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</si>
  <si>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</si>
  <si>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</si>
  <si>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</si>
  <si>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</si>
  <si>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</si>
  <si>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</si>
  <si>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</si>
  <si>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</si>
  <si>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</si>
  <si>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</si>
  <si>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</si>
  <si>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</si>
  <si>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</si>
  <si>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</si>
  <si>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</si>
  <si>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</si>
  <si>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</si>
  <si>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</si>
  <si>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</si>
  <si>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</si>
  <si>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</si>
  <si>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</si>
  <si>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</si>
  <si>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</si>
  <si>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</si>
  <si>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</si>
  <si>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</si>
  <si>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</si>
  <si>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</si>
  <si>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</si>
  <si>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</si>
  <si>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</si>
  <si>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</si>
  <si>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</si>
  <si>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</si>
  <si>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</si>
  <si>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</si>
  <si>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</si>
  <si>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</si>
  <si>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</si>
  <si>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</si>
  <si>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</si>
  <si>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</si>
  <si>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</si>
  <si>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</si>
  <si>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</si>
  <si>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</si>
  <si>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</si>
  <si>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</si>
  <si>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</si>
  <si>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</si>
  <si>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</si>
  <si>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</si>
  <si>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</si>
  <si>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</si>
  <si>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</si>
  <si>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</si>
  <si>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</si>
  <si>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</si>
  <si>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</si>
  <si>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</si>
  <si>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</si>
  <si>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</si>
  <si>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</si>
  <si>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</si>
  <si>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</si>
  <si>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</si>
  <si>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</si>
  <si>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</si>
  <si>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</si>
  <si>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</si>
  <si>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</si>
  <si>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</si>
  <si>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</si>
  <si>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</si>
  <si>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</si>
  <si>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</si>
  <si>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</si>
  <si>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</si>
  <si>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</si>
  <si>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</si>
  <si>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</si>
  <si>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</si>
  <si>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</si>
  <si>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</si>
  <si>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</si>
  <si>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</si>
  <si>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</si>
  <si>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</si>
  <si>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</si>
  <si>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</si>
  <si>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</si>
  <si>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</si>
  <si>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</si>
  <si>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</si>
  <si>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</si>
  <si>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</si>
  <si>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</si>
  <si>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</si>
  <si>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</si>
  <si>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</si>
  <si>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</si>
  <si>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</si>
  <si>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</si>
  <si>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</si>
  <si>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</si>
  <si>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</si>
  <si>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</si>
  <si>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</si>
  <si>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</si>
  <si>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</si>
  <si>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</si>
  <si>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</si>
  <si>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</si>
  <si>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</si>
  <si>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</si>
  <si>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</si>
  <si>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</si>
  <si>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</si>
  <si>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</si>
  <si>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</si>
  <si>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</si>
  <si>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</si>
  <si>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</si>
  <si>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</si>
  <si>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</si>
  <si>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</si>
  <si>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</si>
  <si>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</si>
  <si>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</si>
  <si>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</si>
  <si>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</si>
  <si>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</si>
  <si>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</si>
  <si>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</si>
  <si>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</si>
  <si>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</si>
  <si>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</si>
  <si>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</si>
  <si>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</si>
  <si>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</si>
  <si>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</si>
  <si>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</si>
  <si>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</si>
  <si>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</si>
  <si>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</si>
  <si>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</si>
  <si>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</si>
  <si>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</si>
  <si>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</si>
  <si>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</si>
  <si>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</si>
  <si>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</si>
  <si>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</si>
  <si>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</si>
  <si>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</si>
  <si>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</si>
  <si>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</si>
  <si>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</si>
  <si>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</si>
  <si>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</si>
  <si>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</si>
  <si>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</si>
  <si>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</si>
  <si>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</si>
  <si>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</si>
  <si>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</si>
  <si>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</si>
  <si>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</si>
  <si>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</si>
  <si>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</si>
  <si>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</si>
  <si>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</si>
  <si>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</si>
  <si>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</si>
  <si>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</si>
  <si>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</si>
  <si>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</si>
  <si>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</si>
  <si>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</si>
  <si>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</si>
  <si>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</si>
  <si>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</si>
  <si>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</si>
  <si>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</si>
  <si>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</si>
  <si>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</si>
  <si>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</si>
  <si>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</si>
  <si>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</si>
  <si>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</si>
  <si>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</si>
  <si>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</si>
  <si>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</si>
  <si>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</si>
  <si>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</si>
  <si>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</si>
  <si>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</si>
  <si>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</si>
  <si>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</si>
  <si>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</si>
  <si>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</si>
  <si>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</si>
  <si>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</si>
  <si>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</si>
  <si>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</si>
  <si>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</si>
  <si>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</si>
  <si>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</si>
  <si>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</si>
  <si>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</si>
  <si>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</si>
  <si>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</si>
  <si>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</si>
  <si>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</si>
  <si>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</si>
  <si>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</si>
  <si>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</si>
  <si>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</si>
  <si>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</si>
  <si>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</si>
  <si>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</si>
  <si>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</si>
  <si>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</si>
  <si>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</si>
  <si>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</si>
  <si>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</si>
  <si>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</si>
  <si>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</si>
  <si>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</si>
  <si>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</si>
  <si>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</si>
  <si>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</si>
  <si>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</si>
  <si>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</si>
  <si>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</si>
  <si>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</si>
  <si>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</si>
  <si>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</si>
  <si>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</si>
  <si>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</si>
  <si>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</si>
  <si>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</si>
  <si>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</si>
  <si>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</si>
  <si>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</si>
  <si>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</si>
  <si>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</si>
  <si>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</si>
  <si>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</si>
  <si>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</si>
  <si>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</si>
  <si>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</si>
  <si>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</si>
  <si>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</si>
  <si>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</si>
  <si>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</si>
  <si>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</si>
  <si>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</si>
  <si>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</si>
  <si>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</si>
  <si>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</si>
  <si>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</si>
  <si>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</si>
  <si>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</si>
  <si>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</si>
  <si>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</si>
  <si>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</si>
  <si>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</si>
  <si>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</si>
  <si>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</si>
  <si>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</si>
  <si>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</si>
  <si>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</si>
  <si>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</si>
  <si>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</si>
  <si>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</si>
  <si>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</si>
  <si>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</si>
  <si>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</si>
  <si>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</si>
  <si>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</si>
  <si>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</si>
  <si>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</si>
  <si>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</si>
  <si>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</si>
  <si>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</si>
  <si>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</si>
  <si>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</si>
  <si>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</si>
  <si>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</si>
  <si>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</si>
  <si>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</si>
  <si>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</si>
  <si>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</si>
  <si>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</si>
  <si>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</si>
  <si>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</si>
  <si>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</si>
  <si>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</si>
  <si>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</si>
  <si>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</si>
  <si>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</si>
  <si>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</si>
  <si>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</si>
  <si>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</si>
  <si>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</si>
  <si>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</si>
  <si>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</si>
  <si>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</si>
  <si>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</si>
  <si>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</si>
  <si>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</si>
  <si>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</si>
  <si>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</si>
  <si>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</si>
  <si>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</si>
  <si>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</si>
  <si>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</si>
  <si>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</si>
  <si>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</si>
  <si>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</si>
  <si>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</si>
  <si>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</si>
  <si>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</si>
  <si>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</si>
  <si>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</si>
  <si>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</si>
  <si>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</si>
  <si>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</si>
  <si>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</si>
  <si>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</si>
  <si>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</si>
  <si>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</si>
  <si>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</si>
  <si>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</si>
  <si>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</si>
  <si>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</si>
  <si>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</si>
  <si>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</si>
  <si>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</si>
  <si>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</si>
  <si>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</si>
  <si>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</si>
  <si>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</si>
  <si>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</si>
  <si>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</si>
  <si>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</si>
  <si>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</si>
  <si>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</si>
  <si>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</si>
  <si>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</si>
  <si>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</si>
  <si>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</si>
  <si>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</si>
  <si>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</si>
  <si>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</si>
  <si>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</si>
  <si>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</si>
  <si>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</si>
  <si>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</si>
  <si>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</si>
  <si>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</si>
  <si>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</si>
  <si>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</si>
  <si>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</si>
  <si>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</si>
  <si>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</si>
  <si>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</si>
  <si>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</si>
  <si>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</si>
  <si>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</si>
  <si>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</si>
  <si>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</si>
  <si>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</si>
  <si>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</si>
  <si>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</si>
  <si>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</si>
  <si>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</si>
  <si>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</si>
  <si>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</si>
  <si>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</si>
  <si>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</si>
  <si>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</si>
  <si>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</si>
  <si>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</si>
  <si>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</si>
  <si>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</si>
  <si>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</si>
  <si>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</si>
  <si>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</si>
  <si>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</si>
  <si>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</si>
  <si>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</si>
  <si>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</si>
  <si>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</si>
  <si>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</si>
  <si>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</si>
  <si>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</si>
  <si>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</si>
  <si>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</si>
  <si>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</si>
  <si>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</si>
  <si>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</si>
  <si>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</si>
  <si>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</si>
  <si>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</si>
  <si>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</si>
  <si>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</si>
  <si>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</si>
  <si>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</si>
  <si>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</si>
  <si>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</si>
  <si>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</si>
  <si>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</si>
  <si>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</si>
  <si>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</si>
  <si>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</si>
  <si>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</si>
  <si>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</si>
  <si>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</si>
  <si>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</si>
  <si>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</si>
  <si>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</si>
  <si>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</si>
  <si>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</si>
  <si>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</si>
  <si>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</si>
  <si>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</si>
  <si>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</si>
  <si>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</si>
  <si>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</si>
  <si>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</si>
  <si>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</si>
  <si>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</si>
  <si>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</si>
  <si>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</si>
  <si>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</si>
  <si>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</si>
  <si>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</si>
  <si>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</si>
  <si>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</si>
  <si>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</si>
  <si>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</si>
  <si>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</si>
  <si>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</si>
  <si>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</si>
  <si>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</si>
  <si>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</si>
  <si>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</si>
  <si>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</si>
  <si>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</si>
  <si>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</si>
  <si>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</si>
  <si>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</si>
  <si>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</si>
  <si>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</si>
  <si>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</si>
  <si>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</si>
  <si>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</si>
  <si>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</si>
  <si>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</si>
  <si>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</si>
  <si>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</si>
  <si>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</si>
  <si>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</si>
  <si>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</si>
  <si>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</si>
  <si>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</si>
  <si>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</si>
  <si>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</si>
  <si>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</si>
  <si>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</si>
  <si>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</si>
  <si>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</si>
  <si>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</si>
  <si>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</si>
  <si>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</si>
  <si>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</si>
  <si>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</si>
  <si>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</si>
  <si>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</si>
  <si>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</si>
  <si>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</si>
  <si>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</si>
  <si>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</si>
  <si>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</si>
  <si>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</si>
  <si>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</si>
  <si>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</si>
  <si>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</si>
  <si>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</si>
  <si>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</si>
  <si>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</si>
  <si>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</si>
  <si>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</si>
  <si>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</si>
  <si>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</si>
  <si>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</si>
  <si>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</si>
  <si>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</si>
  <si>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</si>
  <si>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</si>
  <si>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</si>
  <si>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</si>
  <si>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</si>
  <si>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</si>
  <si>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</si>
  <si>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</si>
  <si>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</si>
  <si>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</si>
  <si>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</si>
  <si>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</si>
  <si>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</si>
  <si>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</si>
  <si>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</si>
  <si>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</si>
  <si>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</si>
  <si>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</si>
  <si>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</si>
  <si>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</si>
  <si>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</si>
  <si>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</si>
  <si>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</si>
  <si>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</si>
  <si>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</si>
  <si>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</si>
  <si>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</si>
  <si>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</si>
  <si>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</si>
  <si>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</si>
  <si>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</si>
  <si>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</si>
  <si>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</si>
  <si>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</si>
  <si>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</si>
  <si>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</si>
  <si>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</si>
  <si>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</si>
  <si>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</si>
  <si>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</si>
  <si>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</si>
  <si>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</si>
  <si>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</si>
  <si>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</si>
  <si>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</si>
  <si>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</si>
  <si>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</si>
  <si>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</si>
  <si>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</si>
  <si>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</si>
  <si>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</si>
  <si>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</si>
  <si>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</si>
  <si>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</si>
  <si>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</si>
  <si>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</si>
  <si>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</si>
  <si>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</si>
  <si>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</si>
  <si>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</si>
  <si>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</si>
  <si>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</si>
  <si>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</si>
  <si>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</si>
  <si>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</si>
  <si>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</si>
  <si>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</si>
  <si>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</si>
  <si>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</si>
  <si>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</si>
  <si>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</si>
  <si>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</si>
  <si>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</si>
  <si>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</si>
  <si>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</si>
  <si>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</si>
  <si>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</si>
  <si>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</si>
  <si>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</si>
  <si>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</si>
  <si>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</si>
  <si>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</si>
  <si>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</si>
  <si>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</si>
  <si>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</si>
  <si>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</si>
  <si>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</si>
  <si>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</si>
  <si>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</si>
  <si>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</si>
  <si>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</si>
  <si>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</si>
  <si>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</si>
  <si>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</si>
  <si>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</si>
  <si>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</si>
  <si>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</si>
  <si>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</si>
  <si>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</si>
  <si>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</si>
  <si>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</si>
  <si>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</si>
  <si>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</si>
  <si>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</si>
  <si>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</si>
  <si>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</si>
  <si>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</si>
  <si>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</si>
  <si>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</si>
  <si>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</si>
  <si>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</si>
  <si>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</si>
  <si>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</si>
  <si>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</si>
  <si>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</si>
  <si>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</si>
  <si>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</si>
  <si>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</si>
  <si>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</si>
  <si>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</si>
  <si>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</si>
  <si>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</si>
  <si>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</si>
  <si>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</si>
  <si>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</si>
  <si>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</si>
  <si>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</si>
  <si>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</si>
  <si>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</si>
  <si>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</si>
  <si>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</si>
  <si>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</si>
  <si>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</si>
  <si>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</si>
  <si>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</si>
  <si>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</si>
  <si>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</si>
  <si>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</si>
  <si>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</si>
  <si>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</si>
  <si>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</si>
  <si>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</si>
  <si>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</si>
  <si>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</si>
  <si>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</si>
  <si>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</si>
  <si>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</si>
  <si>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</si>
  <si>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</si>
  <si>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</si>
  <si>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</si>
  <si>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</si>
  <si>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</si>
  <si>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</si>
  <si>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</si>
  <si>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</si>
  <si>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</si>
  <si>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</si>
  <si>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</si>
  <si>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</si>
  <si>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</si>
  <si>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</si>
  <si>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</si>
  <si>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</si>
  <si>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</si>
  <si>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</si>
  <si>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</si>
  <si>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</si>
  <si>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</si>
  <si>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</si>
  <si>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</si>
  <si>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</si>
  <si>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</si>
  <si>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</si>
  <si>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</si>
  <si>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</si>
  <si>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</si>
  <si>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</si>
  <si>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</si>
  <si>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</si>
  <si>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</si>
  <si>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</si>
  <si>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</si>
  <si>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</si>
  <si>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</si>
  <si>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</si>
  <si>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</si>
  <si>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</si>
  <si>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</si>
  <si>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</si>
  <si>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</si>
  <si>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</si>
  <si>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</si>
  <si>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</si>
  <si>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</si>
  <si>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</si>
  <si>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</si>
  <si>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</si>
  <si>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</si>
  <si>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</si>
  <si>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</si>
  <si>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</si>
  <si>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</si>
  <si>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</si>
  <si>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</si>
  <si>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</si>
  <si>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</si>
  <si>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</si>
  <si>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</si>
  <si>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</si>
  <si>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</si>
  <si>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</si>
  <si>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</si>
  <si>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</si>
  <si>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</si>
  <si>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</si>
  <si>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</si>
  <si>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</si>
  <si>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</si>
  <si>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</si>
  <si>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</si>
  <si>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</si>
  <si>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</si>
  <si>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</si>
  <si>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</si>
  <si>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</si>
  <si>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</si>
  <si>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</si>
  <si>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</si>
  <si>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</si>
  <si>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</si>
  <si>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</si>
  <si>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</si>
  <si>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</si>
  <si>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</si>
  <si>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</si>
  <si>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</si>
  <si>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</si>
  <si>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</si>
  <si>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</si>
  <si>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</si>
  <si>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</si>
  <si>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</si>
  <si>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</si>
  <si>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</si>
  <si>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</si>
  <si>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</si>
  <si>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</si>
  <si>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</si>
  <si>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</si>
  <si>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</si>
  <si>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</si>
  <si>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</si>
  <si>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</si>
  <si>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</si>
  <si>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</si>
  <si>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</si>
  <si>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</si>
  <si>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</si>
  <si>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</si>
  <si>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</si>
  <si>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</si>
  <si>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</si>
  <si>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</si>
  <si>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</si>
  <si>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</si>
  <si>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</si>
  <si>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</si>
  <si>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</si>
  <si>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</si>
  <si>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</si>
  <si>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</si>
  <si>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</si>
  <si>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</si>
  <si>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</si>
  <si>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</si>
  <si>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</si>
  <si>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</si>
  <si>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</si>
  <si>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</si>
  <si>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</si>
  <si>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</si>
  <si>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</si>
  <si>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</si>
  <si>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</si>
  <si>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</si>
  <si>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</si>
  <si>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</si>
  <si>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</si>
  <si>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</si>
  <si>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</si>
  <si>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</si>
  <si>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</si>
  <si>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</si>
  <si>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</si>
  <si>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</si>
  <si>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</si>
  <si>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</si>
  <si>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</si>
  <si>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</si>
  <si>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</si>
  <si>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</si>
  <si>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</si>
  <si>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</si>
  <si>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</si>
  <si>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</si>
  <si>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</si>
  <si>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</si>
  <si>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</si>
  <si>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</si>
  <si>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</si>
  <si>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</si>
  <si>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</si>
  <si>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</si>
  <si>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</si>
  <si>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</si>
  <si>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</si>
  <si>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</si>
  <si>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</si>
  <si>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</si>
  <si>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</si>
  <si>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</si>
  <si>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</si>
  <si>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</si>
  <si>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</si>
  <si>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</si>
  <si>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</si>
  <si>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</si>
  <si>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</si>
  <si>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</si>
  <si>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</si>
  <si>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</si>
  <si>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</si>
  <si>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</si>
  <si>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</si>
  <si>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</si>
  <si>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</si>
  <si>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</si>
  <si>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</si>
  <si>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</si>
  <si>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</si>
  <si>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</si>
  <si>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</si>
  <si>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</si>
  <si>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</si>
  <si>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</si>
  <si>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</si>
  <si>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</si>
  <si>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</si>
  <si>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</si>
  <si>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</si>
  <si>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</si>
  <si>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</si>
  <si>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</si>
  <si>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</si>
  <si>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</si>
  <si>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</si>
  <si>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</si>
  <si>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</si>
  <si>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</si>
  <si>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</si>
  <si>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</si>
  <si>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</si>
  <si>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</si>
  <si>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</si>
  <si>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</si>
  <si>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</si>
  <si>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</si>
  <si>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</si>
  <si>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</si>
  <si>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</si>
  <si>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</si>
  <si>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</si>
  <si>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</si>
  <si>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</si>
  <si>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</si>
  <si>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</si>
  <si>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</si>
  <si>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</si>
  <si>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</si>
  <si>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</si>
  <si>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</si>
  <si>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</si>
  <si>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</si>
  <si>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</si>
  <si>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</si>
  <si>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</si>
  <si>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</si>
  <si>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</si>
  <si>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</si>
  <si>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</si>
  <si>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</si>
  <si>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</si>
  <si>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</si>
  <si>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</si>
  <si>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</si>
  <si>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</si>
  <si>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</si>
  <si>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</si>
  <si>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</si>
  <si>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</si>
  <si>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</si>
  <si>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</si>
  <si>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</si>
  <si>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</si>
  <si>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</si>
  <si>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</si>
  <si>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</si>
  <si>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</si>
  <si>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</si>
  <si>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</si>
  <si>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</si>
  <si>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</si>
  <si>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</si>
  <si>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</si>
  <si>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</si>
  <si>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</si>
  <si>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</si>
  <si>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</si>
  <si>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</si>
  <si>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</si>
  <si>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</si>
  <si>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</si>
  <si>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</si>
  <si>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</si>
  <si>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</si>
  <si>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</si>
  <si>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</si>
  <si>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</si>
  <si>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</si>
  <si>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</si>
  <si>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</si>
  <si>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</si>
  <si>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</si>
  <si>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</si>
  <si>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</si>
  <si>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</si>
  <si>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</si>
  <si>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</si>
  <si>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</si>
  <si>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</si>
  <si>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</si>
  <si>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</si>
  <si>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</si>
  <si>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</si>
  <si>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</si>
  <si>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</si>
  <si>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</si>
  <si>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</si>
  <si>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</si>
  <si>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</si>
  <si>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</si>
  <si>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</si>
  <si>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</si>
  <si>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</si>
  <si>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</si>
  <si>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</si>
  <si>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</si>
  <si>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</si>
  <si>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</si>
  <si>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</si>
  <si>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</si>
  <si>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</si>
  <si>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</si>
  <si>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</si>
  <si>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</si>
  <si>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</si>
  <si>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</si>
  <si>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</si>
  <si>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</si>
  <si>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</si>
  <si>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</si>
  <si>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</si>
  <si>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</si>
  <si>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</si>
  <si>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</si>
  <si>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</si>
  <si>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</si>
  <si>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</si>
  <si>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</si>
  <si>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</si>
  <si>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</si>
  <si>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</si>
  <si>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</si>
  <si>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</si>
  <si>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</si>
  <si>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</si>
  <si>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</si>
  <si>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</si>
  <si>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</si>
  <si>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</si>
  <si>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</si>
  <si>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</si>
  <si>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</si>
  <si>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</si>
  <si>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</si>
  <si>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</si>
  <si>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</si>
  <si>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</si>
  <si>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</si>
  <si>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</si>
  <si>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</si>
  <si>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</si>
  <si>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</si>
  <si>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</si>
  <si>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</si>
  <si>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</si>
  <si>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</si>
  <si>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</si>
  <si>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</si>
  <si>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</si>
  <si>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</si>
  <si>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</si>
  <si>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</si>
  <si>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</si>
  <si>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</si>
  <si>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</si>
  <si>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</si>
  <si>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</si>
  <si>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</si>
  <si>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</si>
  <si>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</si>
  <si>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</si>
  <si>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</si>
  <si>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</si>
  <si>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</si>
  <si>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</si>
  <si>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</si>
  <si>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</si>
  <si>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</si>
  <si>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</si>
  <si>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</si>
  <si>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</si>
  <si>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</si>
  <si>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</si>
  <si>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</si>
  <si>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</si>
  <si>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</si>
  <si>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</si>
  <si>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</si>
  <si>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</si>
  <si>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</si>
  <si>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</si>
  <si>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</si>
  <si>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</si>
  <si>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</si>
  <si>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</si>
  <si>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</si>
  <si>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</si>
  <si>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</si>
  <si>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</si>
  <si>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</si>
  <si>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</si>
  <si>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</si>
  <si>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</si>
  <si>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</si>
  <si>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</si>
  <si>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</si>
  <si>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</si>
  <si>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</si>
  <si>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</si>
  <si>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</si>
  <si>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</si>
  <si>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</si>
  <si>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</si>
  <si>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</si>
  <si>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</si>
  <si>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</si>
  <si>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</si>
  <si>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</si>
  <si>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</si>
  <si>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</si>
  <si>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</si>
  <si>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</si>
  <si>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</si>
  <si>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</si>
  <si>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</si>
  <si>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</si>
  <si>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</si>
  <si>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</si>
  <si>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</si>
  <si>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</si>
  <si>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</si>
  <si>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</si>
  <si>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</si>
  <si>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</si>
  <si>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</si>
  <si>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</si>
  <si>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</si>
  <si>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</si>
  <si>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</si>
  <si>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</si>
  <si>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</si>
  <si>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</si>
  <si>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</si>
  <si>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</si>
  <si>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</si>
  <si>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</si>
  <si>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</si>
  <si>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</si>
  <si>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</si>
  <si>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</si>
  <si>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</si>
  <si>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</si>
  <si>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</si>
  <si>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</si>
  <si>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</si>
  <si>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</si>
  <si>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</si>
  <si>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</si>
  <si>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</si>
  <si>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</si>
  <si>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</si>
  <si>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</si>
  <si>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</si>
  <si>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</si>
  <si>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</si>
  <si>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</si>
  <si>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</si>
  <si>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</si>
  <si>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</si>
  <si>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</si>
  <si>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</si>
  <si>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</si>
  <si>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</si>
  <si>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</si>
  <si>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</si>
  <si>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</si>
  <si>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</si>
  <si>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</si>
  <si>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</si>
  <si>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</si>
  <si>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</si>
  <si>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</si>
  <si>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</si>
  <si>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</si>
  <si>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</si>
  <si>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</si>
  <si>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</si>
  <si>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</si>
  <si>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</si>
  <si>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</si>
  <si>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</si>
  <si>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</si>
  <si>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</si>
  <si>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</si>
  <si>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</si>
  <si>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</si>
  <si>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</si>
  <si>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</si>
  <si>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</si>
  <si>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</si>
  <si>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</si>
  <si>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</si>
  <si>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</si>
  <si>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</si>
  <si>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</si>
  <si>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</si>
  <si>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</si>
  <si>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</si>
  <si>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</si>
  <si>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</si>
  <si>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</si>
  <si>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</si>
  <si>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</si>
  <si>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</si>
  <si>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</si>
  <si>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</si>
  <si>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</si>
  <si>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</si>
  <si>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</si>
  <si>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</si>
  <si>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</si>
  <si>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</si>
  <si>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</si>
  <si>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</si>
  <si>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</si>
  <si>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</si>
  <si>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</si>
  <si>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</si>
  <si>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</si>
  <si>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</si>
  <si>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</si>
  <si>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</si>
  <si>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</si>
  <si>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</si>
  <si>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</si>
  <si>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</si>
  <si>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</si>
  <si>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</si>
  <si>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</si>
  <si>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</si>
  <si>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</si>
  <si>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</si>
  <si>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</si>
  <si>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</si>
  <si>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</si>
  <si>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</si>
  <si>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</si>
  <si>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</si>
  <si>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</si>
  <si>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</si>
  <si>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</si>
  <si>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</si>
  <si>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</si>
  <si>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</si>
  <si>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</si>
  <si>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</si>
  <si>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</si>
  <si>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</si>
  <si>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</si>
  <si>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</si>
  <si>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</si>
  <si>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</si>
  <si>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</si>
  <si>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</si>
  <si>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</si>
  <si>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</si>
  <si>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</si>
  <si>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</si>
  <si>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</si>
  <si>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</si>
  <si>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</si>
  <si>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</si>
  <si>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</si>
  <si>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</si>
  <si>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</si>
  <si>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</si>
  <si>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</si>
  <si>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</si>
  <si>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</si>
  <si>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</si>
  <si>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</si>
  <si>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</si>
  <si>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</si>
  <si>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</si>
  <si>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</si>
  <si>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</si>
  <si>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</si>
  <si>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</si>
  <si>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</si>
  <si>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</si>
  <si>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</si>
  <si>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</si>
  <si>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</si>
  <si>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</si>
  <si>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</si>
  <si>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</si>
  <si>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</si>
  <si>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</si>
  <si>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</si>
  <si>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</si>
  <si>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</si>
  <si>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</si>
  <si>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</si>
  <si>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</si>
  <si>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</si>
  <si>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</si>
  <si>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</si>
  <si>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</si>
  <si>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</si>
  <si>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</si>
  <si>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</si>
  <si>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</si>
  <si>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</si>
  <si>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</si>
  <si>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</si>
  <si>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</si>
  <si>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</si>
  <si>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</si>
  <si>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</si>
  <si>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</si>
  <si>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</si>
  <si>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</si>
  <si>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</si>
  <si>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</si>
  <si>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</si>
  <si>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</si>
  <si>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</si>
  <si>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</si>
  <si>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</si>
  <si>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</si>
  <si>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</si>
  <si>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</si>
  <si>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</si>
  <si>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</si>
  <si>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</si>
  <si>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</si>
  <si>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</si>
  <si>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</si>
  <si>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</si>
  <si>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</si>
  <si>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</si>
  <si>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</si>
  <si>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</si>
  <si>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</si>
  <si>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</si>
  <si>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</si>
  <si>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</si>
  <si>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</si>
  <si>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</si>
  <si>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</si>
  <si>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</si>
  <si>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</si>
  <si>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</si>
  <si>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</si>
  <si>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</si>
  <si>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</si>
  <si>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</si>
  <si>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</si>
  <si>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</si>
  <si>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</si>
  <si>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</si>
  <si>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</si>
  <si>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</si>
  <si>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</si>
  <si>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</si>
  <si>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</si>
  <si>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</si>
  <si>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</si>
  <si>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</si>
  <si>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</si>
  <si>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</si>
  <si>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</si>
  <si>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</si>
  <si>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</si>
  <si>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</si>
  <si>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</si>
  <si>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</si>
  <si>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</si>
  <si>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</si>
  <si>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</si>
  <si>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</si>
  <si>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</si>
  <si>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</si>
  <si>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</si>
  <si>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</si>
  <si>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</si>
  <si>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</si>
  <si>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</si>
  <si>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</si>
  <si>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</si>
  <si>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</si>
  <si>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</si>
  <si>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</si>
  <si>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</si>
  <si>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</si>
  <si>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</si>
  <si>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</si>
  <si>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</si>
  <si>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</si>
  <si>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</si>
  <si>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</si>
  <si>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</si>
  <si>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</si>
  <si>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</si>
  <si>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</si>
  <si>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</si>
  <si>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</si>
  <si>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</si>
  <si>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</si>
  <si>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</si>
  <si>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</si>
  <si>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</si>
  <si>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</si>
  <si>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</si>
  <si>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</si>
  <si>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</si>
  <si>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</si>
  <si>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</si>
  <si>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</si>
  <si>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</si>
  <si>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</si>
  <si>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</si>
  <si>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</si>
  <si>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</si>
  <si>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</si>
  <si>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</si>
  <si>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</si>
  <si>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</si>
  <si>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</si>
  <si>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</si>
  <si>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</si>
  <si>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</si>
  <si>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</si>
  <si>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</si>
  <si>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</si>
  <si>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</si>
  <si>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</si>
  <si>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</si>
  <si>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</si>
  <si>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</si>
  <si>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</si>
  <si>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</si>
  <si>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</si>
  <si>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</si>
  <si>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</si>
  <si>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</si>
  <si>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</si>
  <si>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</si>
  <si>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</si>
  <si>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</si>
  <si>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</si>
  <si>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</si>
  <si>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</si>
  <si>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</si>
  <si>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</si>
  <si>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</si>
  <si>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</si>
  <si>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</si>
  <si>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</si>
  <si>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</si>
  <si>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</si>
  <si>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</si>
  <si>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</si>
  <si>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</si>
  <si>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</si>
  <si>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</si>
  <si>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</si>
  <si>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</si>
  <si>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</si>
  <si>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</si>
  <si>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</si>
  <si>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</si>
  <si>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</si>
  <si>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</si>
  <si>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</si>
  <si>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</si>
  <si>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</si>
  <si>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</si>
  <si>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</si>
  <si>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</si>
  <si>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</si>
  <si>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</si>
  <si>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</si>
  <si>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</si>
  <si>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</si>
  <si>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</si>
  <si>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</si>
  <si>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</si>
  <si>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</si>
  <si>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</si>
  <si>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</si>
  <si>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</si>
  <si>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</si>
  <si>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</si>
  <si>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</si>
  <si>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</si>
  <si>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</si>
  <si>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</si>
  <si>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</si>
  <si>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</si>
  <si>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</si>
  <si>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</si>
  <si>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</si>
  <si>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</si>
  <si>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</si>
  <si>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</si>
  <si>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</si>
  <si>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</si>
  <si>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</si>
  <si>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</si>
  <si>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</si>
  <si>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</si>
  <si>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</si>
  <si>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</si>
  <si>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</si>
  <si>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</si>
  <si>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</si>
  <si>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</si>
  <si>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</si>
  <si>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</si>
  <si>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</si>
  <si>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</si>
  <si>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</si>
  <si>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</si>
  <si>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</si>
  <si>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</si>
  <si>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</si>
  <si>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</si>
  <si>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</si>
  <si>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</si>
  <si>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</si>
  <si>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</si>
  <si>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</si>
  <si>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</si>
  <si>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</si>
  <si>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</si>
  <si>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</si>
  <si>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</si>
  <si>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</si>
  <si>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</si>
  <si>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</si>
  <si>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</si>
  <si>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</si>
  <si>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</si>
  <si>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</si>
  <si>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</si>
  <si>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</si>
  <si>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</si>
  <si>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</si>
  <si>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</si>
  <si>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</si>
  <si>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</si>
  <si>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</si>
  <si>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</si>
  <si>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</si>
  <si>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</si>
  <si>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</si>
  <si>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</si>
  <si>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</si>
  <si>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</si>
  <si>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</si>
  <si>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</si>
  <si>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</si>
  <si>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</si>
  <si>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</si>
  <si>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</si>
  <si>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</si>
  <si>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</si>
  <si>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</si>
  <si>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</si>
  <si>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</si>
  <si>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</si>
  <si>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</si>
  <si>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</si>
  <si>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</si>
  <si>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</si>
  <si>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</si>
  <si>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</si>
  <si>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</si>
  <si>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</si>
  <si>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</si>
  <si>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</si>
  <si>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</si>
  <si>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</si>
  <si>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</si>
  <si>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</si>
  <si>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</si>
  <si>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</si>
  <si>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</si>
  <si>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</si>
  <si>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</si>
  <si>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</si>
  <si>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</si>
  <si>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</si>
  <si>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</si>
  <si>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</si>
  <si>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</si>
  <si>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</si>
  <si>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</si>
  <si>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</si>
  <si>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</si>
  <si>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</si>
  <si>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</si>
  <si>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</si>
  <si>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</si>
  <si>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</si>
  <si>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</si>
  <si>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</si>
  <si>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</si>
  <si>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</si>
  <si>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</si>
  <si>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</si>
  <si>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</si>
  <si>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</si>
  <si>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</si>
  <si>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</si>
  <si>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</si>
  <si>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</si>
  <si>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</si>
  <si>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</si>
  <si>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</si>
  <si>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</si>
  <si>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</si>
  <si>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</si>
  <si>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</si>
  <si>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</si>
  <si>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</si>
  <si>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</si>
  <si>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</si>
  <si>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</si>
  <si>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</si>
  <si>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</si>
  <si>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</si>
  <si>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</si>
  <si>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</si>
  <si>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</si>
  <si>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</si>
  <si>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</si>
  <si>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</si>
  <si>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</si>
  <si>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</si>
  <si>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</si>
  <si>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</si>
  <si>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</si>
  <si>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</si>
  <si>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</si>
  <si>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</si>
  <si>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</si>
  <si>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</si>
  <si>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</si>
  <si>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</si>
  <si>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</si>
  <si>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</si>
  <si>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</si>
  <si>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</si>
  <si>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</si>
  <si>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</si>
  <si>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</si>
  <si>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</si>
  <si>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</si>
  <si>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</si>
  <si>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</si>
  <si>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</si>
  <si>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</si>
  <si>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</si>
  <si>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</si>
  <si>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</si>
  <si>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</si>
  <si>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</si>
  <si>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</si>
  <si>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</si>
  <si>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</si>
  <si>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</si>
  <si>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</si>
  <si>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</si>
  <si>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</si>
  <si>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</si>
  <si>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</si>
  <si>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</si>
  <si>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</si>
  <si>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</si>
  <si>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</si>
  <si>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</si>
  <si>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</si>
  <si>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</si>
  <si>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</si>
  <si>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</si>
  <si>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</si>
  <si>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</si>
  <si>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</si>
  <si>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</si>
  <si>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</si>
  <si>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</si>
  <si>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</si>
  <si>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</si>
  <si>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</si>
  <si>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</si>
  <si>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</si>
  <si>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</si>
  <si>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</si>
  <si>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</si>
  <si>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</si>
  <si>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</si>
  <si>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</si>
  <si>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</si>
  <si>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</si>
  <si>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</si>
  <si>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</si>
  <si>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</si>
  <si>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</si>
  <si>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</si>
  <si>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</si>
  <si>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</si>
  <si>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</si>
  <si>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</si>
  <si>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</si>
  <si>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</si>
  <si>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</si>
  <si>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</si>
  <si>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</si>
  <si>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</si>
  <si>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</si>
  <si>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</si>
  <si>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</si>
  <si>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</si>
  <si>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</si>
  <si>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</si>
  <si>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</si>
  <si>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</si>
  <si>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</si>
  <si>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</si>
  <si>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</si>
  <si>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</si>
  <si>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</si>
  <si>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</si>
  <si>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</si>
  <si>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</si>
  <si>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</si>
  <si>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</si>
  <si>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</si>
  <si>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</si>
  <si>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</si>
  <si>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</si>
  <si>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</si>
  <si>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</si>
  <si>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</si>
  <si>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</si>
  <si>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</si>
  <si>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</si>
  <si>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</si>
  <si>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</si>
  <si>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</si>
  <si>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</si>
  <si>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</si>
  <si>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</si>
  <si>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</si>
  <si>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</si>
  <si>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</si>
  <si>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</si>
  <si>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</si>
  <si>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</si>
  <si>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</si>
  <si>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</si>
  <si>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</si>
  <si>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</si>
  <si>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</si>
  <si>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</si>
  <si>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</si>
  <si>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</si>
  <si>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</si>
  <si>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</si>
  <si>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</si>
  <si>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</si>
  <si>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</si>
  <si>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</si>
  <si>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</si>
  <si>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</si>
  <si>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</si>
  <si>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</si>
  <si>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</si>
  <si>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</si>
  <si>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</si>
  <si>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</si>
  <si>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</si>
  <si>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</si>
  <si>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</si>
  <si>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</si>
  <si>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</si>
  <si>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</si>
  <si>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</si>
  <si>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</si>
  <si>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</si>
  <si>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</si>
  <si>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</si>
  <si>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</si>
  <si>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</si>
  <si>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</si>
  <si>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</si>
  <si>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</si>
  <si>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</si>
  <si>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</si>
  <si>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</si>
  <si>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</si>
  <si>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</si>
  <si>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</si>
  <si>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</si>
  <si>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</si>
  <si>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</si>
  <si>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</si>
  <si>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</si>
  <si>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</si>
  <si>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</si>
  <si>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</si>
  <si>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</si>
  <si>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</si>
  <si>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</si>
  <si>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</si>
  <si>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</si>
  <si>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</si>
  <si>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</si>
  <si>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</si>
  <si>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</si>
  <si>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</si>
  <si>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</si>
  <si>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</si>
  <si>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</si>
  <si>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</si>
  <si>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</si>
  <si>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</si>
  <si>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</si>
  <si>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</si>
  <si>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</si>
  <si>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</si>
  <si>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</si>
  <si>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</si>
  <si>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</si>
  <si>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</si>
  <si>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</si>
  <si>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</si>
  <si>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</si>
  <si>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</si>
  <si>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</si>
  <si>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</si>
  <si>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</si>
  <si>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</si>
  <si>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</si>
  <si>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</si>
  <si>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</si>
  <si>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</si>
  <si>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</si>
  <si>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</si>
  <si>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</si>
  <si>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</si>
  <si>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</si>
  <si>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</si>
  <si>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</si>
  <si>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</si>
  <si>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</si>
  <si>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</si>
  <si>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</si>
  <si>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</si>
  <si>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</si>
  <si>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</si>
  <si>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</si>
  <si>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</si>
  <si>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</si>
  <si>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</si>
  <si>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</si>
  <si>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</si>
  <si>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</si>
  <si>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</si>
  <si>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</si>
  <si>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</si>
  <si>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</si>
  <si>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</si>
  <si>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</si>
  <si>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</si>
  <si>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</si>
  <si>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</si>
  <si>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</si>
  <si>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</si>
  <si>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</si>
  <si>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</si>
  <si>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</si>
  <si>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</si>
  <si>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</si>
  <si>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</si>
  <si>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</si>
  <si>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</si>
  <si>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</si>
  <si>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</si>
  <si>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</si>
  <si>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</si>
  <si>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</si>
  <si>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</si>
  <si>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</si>
  <si>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</si>
  <si>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</si>
  <si>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</si>
  <si>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</si>
  <si>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</si>
  <si>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</si>
  <si>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</si>
  <si>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</si>
  <si>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</si>
  <si>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</si>
  <si>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</si>
  <si>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</si>
  <si>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</si>
  <si>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</si>
  <si>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</si>
  <si>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</si>
  <si>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</si>
  <si>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</si>
  <si>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</si>
  <si>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</si>
  <si>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</si>
  <si>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</si>
  <si>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</si>
  <si>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</si>
  <si>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</si>
  <si>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</si>
  <si>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</si>
  <si>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</si>
  <si>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</si>
  <si>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</si>
  <si>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</si>
  <si>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</si>
  <si>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</si>
  <si>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</si>
  <si>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</si>
  <si>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</si>
  <si>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</si>
  <si>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</si>
  <si>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</si>
  <si>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</si>
  <si>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</si>
  <si>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</si>
  <si>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</si>
  <si>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</si>
  <si>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</si>
  <si>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</si>
  <si>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</si>
  <si>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</si>
  <si>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</si>
  <si>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</si>
  <si>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</si>
  <si>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</si>
  <si>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</si>
  <si>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</si>
  <si>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</si>
  <si>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</si>
  <si>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</si>
  <si>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</si>
  <si>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</si>
  <si>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</si>
  <si>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</si>
  <si>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</si>
  <si>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</si>
  <si>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</si>
  <si>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</si>
  <si>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</si>
  <si>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</si>
  <si>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</si>
  <si>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</si>
  <si>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</si>
  <si>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</si>
  <si>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</si>
  <si>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</si>
  <si>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</si>
  <si>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</si>
  <si>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</si>
  <si>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</si>
  <si>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</si>
  <si>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</si>
  <si>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</si>
  <si>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</si>
  <si>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</si>
  <si>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</si>
  <si>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</si>
  <si>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</si>
  <si>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</si>
  <si>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</si>
  <si>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</si>
  <si>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</si>
  <si>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</si>
  <si>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</si>
  <si>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</si>
  <si>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</si>
  <si>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</si>
  <si>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</si>
  <si>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</si>
  <si>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</si>
  <si>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</si>
  <si>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</si>
  <si>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</si>
  <si>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</si>
  <si>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</si>
  <si>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</si>
  <si>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</si>
  <si>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</si>
  <si>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</si>
  <si>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</si>
  <si>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</si>
  <si>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</si>
  <si>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</si>
  <si>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</si>
  <si>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</si>
  <si>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</si>
  <si>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</si>
  <si>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</si>
  <si>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</si>
  <si>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</si>
  <si>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</si>
  <si>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</si>
  <si>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</si>
  <si>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</si>
  <si>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</si>
  <si>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</si>
  <si>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</si>
  <si>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</si>
  <si>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</si>
  <si>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</si>
  <si>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</si>
  <si>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</si>
  <si>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</si>
  <si>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</si>
  <si>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</si>
  <si>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</si>
  <si>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</si>
  <si>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</si>
  <si>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</si>
  <si>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</si>
  <si>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</si>
  <si>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</si>
  <si>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</si>
  <si>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</si>
  <si>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</si>
  <si>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</si>
  <si>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</si>
  <si>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</si>
  <si>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</si>
  <si>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</si>
  <si>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</si>
  <si>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</si>
  <si>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</si>
  <si>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</si>
  <si>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</si>
  <si>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</si>
  <si>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</si>
  <si>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</si>
  <si>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</si>
  <si>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</si>
  <si>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</si>
  <si>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</si>
  <si>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</si>
  <si>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</si>
  <si>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</si>
  <si>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</si>
  <si>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</si>
  <si>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</si>
  <si>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</si>
  <si>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</si>
  <si>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</si>
  <si>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</si>
  <si>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</si>
  <si>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</si>
  <si>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</si>
  <si>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</si>
  <si>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</si>
  <si>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</si>
  <si>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</si>
  <si>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</si>
  <si>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</si>
  <si>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</si>
  <si>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</si>
  <si>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</si>
  <si>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</si>
  <si>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</si>
  <si>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</si>
  <si>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</si>
  <si>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</si>
  <si>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</si>
  <si>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</si>
  <si>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</si>
  <si>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</si>
  <si>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</si>
  <si>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</si>
  <si>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</si>
  <si>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</si>
  <si>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</si>
  <si>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</si>
  <si>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</si>
  <si>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</si>
  <si>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</si>
  <si>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</si>
  <si>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</si>
  <si>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</si>
  <si>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</si>
  <si>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</si>
  <si>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</si>
  <si>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</si>
  <si>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</si>
  <si>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</si>
  <si>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</si>
  <si>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</si>
  <si>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</si>
  <si>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</si>
  <si>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</si>
  <si>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</si>
  <si>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</si>
  <si>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</si>
  <si>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</si>
  <si>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</si>
  <si>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</si>
  <si>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</si>
  <si>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</si>
  <si>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</si>
  <si>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</si>
  <si>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</si>
  <si>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</si>
  <si>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</si>
  <si>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</si>
  <si>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</si>
  <si>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</si>
  <si>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</si>
  <si>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</si>
  <si>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</si>
  <si>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</si>
  <si>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</si>
  <si>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</si>
  <si>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</si>
  <si>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</si>
  <si>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</si>
  <si>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</si>
  <si>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</si>
  <si>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</si>
  <si>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</si>
  <si>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</si>
  <si>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</si>
  <si>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</si>
  <si>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</si>
  <si>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</si>
  <si>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</si>
  <si>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</si>
  <si>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</si>
  <si>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</si>
  <si>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</si>
  <si>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</si>
  <si>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</si>
  <si>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</si>
  <si>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</si>
  <si>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</si>
  <si>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</si>
  <si>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</si>
  <si>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</si>
  <si>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</si>
  <si>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</si>
  <si>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</si>
  <si>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</si>
  <si>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</si>
  <si>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</si>
  <si>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</si>
  <si>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</si>
  <si>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</si>
  <si>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</si>
  <si>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</si>
  <si>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</si>
  <si>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</si>
  <si>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</si>
  <si>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</si>
  <si>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</si>
  <si>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</si>
  <si>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</si>
  <si>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</si>
  <si>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</si>
  <si>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</si>
  <si>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</si>
  <si>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</si>
  <si>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</si>
  <si>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</si>
  <si>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</si>
  <si>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</si>
  <si>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</si>
  <si>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</si>
  <si>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</si>
  <si>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</si>
  <si>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</si>
  <si>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</si>
  <si>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</si>
  <si>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</si>
  <si>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</si>
  <si>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</si>
  <si>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</si>
  <si>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</si>
  <si>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</si>
  <si>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</si>
  <si>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</si>
  <si>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</si>
  <si>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</si>
  <si>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</si>
  <si>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</si>
  <si>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</si>
  <si>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</si>
  <si>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</si>
  <si>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</si>
  <si>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</si>
  <si>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</si>
  <si>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</si>
  <si>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</si>
  <si>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</si>
  <si>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</si>
  <si>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</si>
  <si>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</si>
  <si>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</si>
  <si>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</si>
  <si>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</si>
  <si>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</si>
  <si>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</si>
  <si>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</si>
  <si>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</si>
  <si>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</si>
  <si>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</si>
  <si>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</si>
  <si>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</si>
  <si>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</si>
  <si>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</si>
  <si>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</si>
  <si>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</si>
  <si>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</si>
  <si>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</si>
  <si>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</si>
  <si>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</si>
  <si>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</si>
  <si>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</si>
  <si>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</si>
  <si>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</si>
  <si>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</si>
  <si>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</si>
  <si>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</si>
  <si>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</si>
  <si>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</si>
  <si>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</si>
  <si>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</si>
  <si>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</si>
  <si>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</si>
  <si>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</si>
  <si>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</si>
  <si>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</si>
  <si>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</si>
  <si>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</si>
  <si>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</si>
  <si>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</si>
  <si>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</si>
  <si>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</si>
  <si>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</si>
  <si>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</si>
  <si>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</si>
  <si>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</si>
  <si>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</si>
  <si>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</si>
  <si>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</si>
  <si>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</si>
  <si>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</si>
  <si>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</si>
  <si>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</si>
  <si>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</si>
  <si>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</si>
  <si>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</si>
  <si>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</si>
  <si>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</si>
  <si>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</si>
  <si>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</si>
  <si>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</si>
  <si>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</si>
  <si>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</si>
  <si>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</si>
  <si>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</si>
  <si>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</si>
  <si>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</si>
  <si>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</si>
  <si>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</si>
  <si>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</si>
  <si>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</si>
  <si>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</si>
  <si>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</si>
  <si>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</si>
  <si>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</si>
  <si>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</si>
  <si>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</si>
  <si>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</si>
  <si>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</si>
  <si>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</si>
  <si>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</si>
  <si>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</si>
  <si>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</si>
  <si>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</si>
  <si>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</si>
  <si>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</si>
  <si>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</si>
  <si>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</si>
  <si>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</si>
  <si>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</si>
  <si>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</si>
  <si>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</si>
  <si>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</si>
  <si>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</si>
  <si>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</si>
  <si>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</si>
  <si>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</si>
  <si>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</si>
  <si>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</si>
  <si>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</si>
  <si>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</si>
  <si>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</si>
  <si>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</si>
  <si>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</si>
  <si>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</si>
  <si>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</si>
  <si>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</si>
  <si>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</si>
  <si>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</si>
  <si>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</si>
  <si>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</si>
  <si>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</si>
  <si>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</si>
  <si>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</si>
  <si>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</si>
  <si>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</si>
  <si>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</si>
  <si>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</si>
  <si>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</si>
  <si>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</si>
  <si>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</si>
  <si>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</si>
  <si>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</si>
  <si>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</si>
  <si>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</si>
  <si>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</si>
  <si>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</si>
  <si>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</si>
  <si>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</si>
  <si>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</si>
  <si>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</si>
  <si>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</si>
  <si>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</si>
  <si>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</si>
  <si>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</si>
  <si>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</si>
  <si>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</si>
  <si>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</si>
  <si>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</si>
  <si>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</si>
  <si>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</si>
  <si>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</si>
  <si>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</si>
  <si>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</si>
  <si>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</si>
  <si>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</si>
  <si>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</si>
  <si>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</si>
  <si>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</si>
  <si>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</si>
  <si>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</si>
  <si>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</si>
  <si>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</si>
  <si>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</si>
  <si>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</si>
  <si>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</si>
  <si>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</si>
  <si>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</si>
  <si>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</si>
  <si>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</si>
  <si>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</si>
  <si>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</si>
  <si>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</si>
  <si>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</si>
  <si>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</si>
  <si>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</si>
  <si>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</si>
  <si>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</si>
  <si>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</si>
  <si>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</si>
  <si>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</si>
  <si>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</si>
  <si>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</si>
  <si>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</si>
  <si>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</si>
  <si>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</si>
  <si>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</si>
  <si>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</si>
  <si>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</si>
  <si>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</si>
  <si>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</si>
  <si>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</si>
  <si>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</si>
  <si>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</si>
  <si>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</si>
  <si>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</si>
  <si>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</si>
  <si>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</si>
  <si>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</si>
  <si>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</si>
  <si>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</si>
  <si>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</si>
  <si>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</si>
  <si>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</si>
  <si>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</si>
  <si>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</si>
  <si>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</si>
  <si>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</si>
  <si>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</si>
  <si>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</si>
  <si>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</si>
  <si>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</si>
  <si>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</si>
  <si>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</si>
  <si>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</si>
  <si>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</si>
  <si>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</si>
  <si>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</si>
  <si>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</si>
  <si>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</si>
  <si>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</si>
  <si>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</si>
  <si>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</si>
  <si>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</si>
  <si>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</si>
  <si>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</si>
  <si>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</si>
  <si>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</si>
  <si>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</si>
  <si>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</si>
  <si>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</si>
  <si>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</si>
  <si>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</si>
  <si>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</si>
  <si>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</si>
  <si>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</si>
  <si>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</si>
  <si>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</si>
  <si>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</si>
  <si>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</si>
  <si>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</si>
  <si>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</si>
  <si>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</si>
  <si>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</si>
  <si>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</si>
  <si>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</si>
  <si>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</si>
  <si>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</si>
  <si>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</si>
  <si>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</si>
  <si>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</si>
  <si>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</si>
  <si>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</si>
  <si>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</si>
  <si>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</si>
  <si>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</si>
  <si>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</si>
  <si>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</si>
  <si>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</si>
  <si>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</si>
  <si>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</si>
  <si>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</si>
  <si>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</si>
  <si>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</si>
  <si>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</si>
  <si>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</si>
  <si>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</si>
  <si>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</si>
  <si>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</si>
  <si>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</si>
  <si>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</si>
  <si>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</si>
  <si>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</si>
  <si>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</si>
  <si>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</si>
  <si>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</si>
  <si>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</si>
  <si>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</si>
  <si>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</si>
  <si>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</si>
  <si>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</si>
  <si>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</si>
  <si>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</si>
  <si>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</si>
  <si>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</si>
  <si>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</si>
  <si>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</si>
  <si>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</si>
  <si>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</si>
  <si>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</si>
  <si>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</si>
  <si>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</si>
  <si>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</si>
  <si>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</si>
  <si>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</si>
  <si>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</si>
  <si>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</si>
  <si>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</si>
  <si>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</si>
  <si>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</si>
  <si>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</si>
  <si>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</si>
  <si>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</si>
  <si>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</si>
  <si>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</si>
  <si>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</si>
  <si>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</si>
  <si>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</si>
  <si>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</si>
  <si>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</si>
  <si>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</si>
  <si>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</si>
  <si>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</si>
  <si>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</si>
  <si>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</si>
  <si>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</si>
  <si>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</si>
  <si>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</si>
  <si>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</si>
  <si>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</si>
  <si>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</si>
  <si>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</si>
  <si>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</si>
  <si>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</si>
  <si>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</si>
  <si>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</si>
  <si>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</si>
  <si>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</si>
  <si>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</si>
  <si>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</si>
  <si>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</si>
  <si>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</si>
  <si>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</si>
  <si>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</si>
  <si>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</si>
  <si>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</si>
  <si>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</si>
  <si>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</si>
  <si>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</si>
  <si>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</si>
  <si>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</si>
  <si>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</si>
  <si>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</si>
  <si>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</si>
  <si>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</si>
  <si>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</si>
  <si>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</si>
  <si>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</si>
  <si>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</si>
  <si>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</si>
  <si>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</si>
  <si>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</si>
  <si>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</si>
  <si>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</si>
  <si>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</si>
  <si>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</si>
  <si>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</si>
  <si>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</si>
  <si>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</si>
  <si>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</si>
  <si>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</si>
  <si>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</si>
  <si>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</si>
  <si>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</si>
  <si>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</si>
  <si>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</si>
  <si>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</si>
  <si>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</si>
  <si>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</si>
  <si>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</si>
  <si>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</si>
  <si>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</si>
  <si>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</si>
  <si>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</si>
  <si>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</si>
  <si>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</si>
  <si>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</si>
  <si>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</si>
  <si>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</si>
  <si>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</si>
  <si>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</si>
  <si>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</si>
  <si>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</si>
  <si>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</si>
  <si>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</si>
  <si>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</si>
  <si>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</si>
  <si>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</si>
  <si>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</si>
  <si>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</si>
  <si>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</si>
  <si>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</si>
  <si>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</si>
  <si>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</si>
  <si>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</si>
  <si>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</si>
  <si>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</si>
  <si>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</si>
  <si>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</si>
  <si>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</si>
  <si>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</si>
  <si>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</si>
  <si>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</si>
  <si>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</si>
  <si>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</si>
  <si>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</si>
  <si>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</si>
  <si>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</si>
  <si>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</si>
  <si>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</si>
  <si>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</si>
  <si>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</si>
  <si>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</si>
  <si>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</si>
  <si>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</si>
  <si>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</si>
  <si>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</si>
  <si>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</si>
  <si>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</si>
  <si>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</si>
  <si>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</si>
  <si>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</si>
  <si>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</si>
  <si>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</si>
  <si>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</si>
  <si>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</si>
  <si>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</si>
  <si>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</si>
  <si>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</si>
  <si>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</si>
  <si>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</si>
  <si>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</si>
  <si>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</si>
  <si>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</si>
  <si>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</si>
  <si>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</si>
  <si>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</si>
  <si>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</si>
  <si>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</si>
  <si>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</si>
  <si>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</si>
  <si>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</si>
  <si>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</si>
  <si>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</si>
  <si>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</si>
  <si>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</si>
  <si>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</si>
  <si>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</si>
  <si>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</si>
  <si>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</si>
  <si>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</si>
  <si>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</si>
  <si>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</si>
  <si>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</si>
  <si>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</si>
  <si>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</si>
  <si>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</si>
  <si>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</si>
  <si>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</si>
  <si>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</si>
  <si>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</si>
  <si>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</si>
  <si>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</si>
  <si>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</si>
  <si>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</si>
  <si>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</si>
  <si>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</si>
  <si>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</si>
  <si>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</si>
  <si>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</si>
  <si>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</si>
  <si>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</si>
  <si>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</si>
  <si>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</si>
  <si>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</si>
  <si>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</si>
  <si>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</si>
  <si>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</si>
  <si>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</si>
  <si>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</si>
  <si>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</si>
  <si>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</si>
  <si>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</si>
  <si>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</si>
  <si>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</si>
  <si>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</si>
  <si>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</si>
  <si>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</si>
  <si>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</si>
  <si>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</si>
  <si>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</si>
  <si>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</si>
  <si>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</si>
  <si>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</si>
  <si>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</si>
  <si>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</si>
  <si>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</si>
  <si>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</si>
  <si>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</si>
  <si>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</si>
  <si>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</si>
  <si>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</si>
  <si>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</si>
  <si>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</si>
  <si>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</si>
  <si>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</si>
  <si>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</si>
  <si>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</si>
  <si>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</si>
  <si>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</si>
  <si>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</si>
  <si>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</si>
  <si>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</si>
  <si>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</si>
  <si>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</si>
  <si>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</si>
  <si>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</si>
  <si>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</si>
  <si>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</si>
  <si>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</si>
  <si>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</si>
  <si>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</si>
  <si>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</si>
  <si>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</si>
  <si>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</si>
  <si>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</si>
  <si>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</si>
  <si>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</si>
  <si>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</si>
  <si>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</si>
  <si>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</si>
  <si>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</si>
  <si>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</si>
  <si>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</si>
  <si>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</si>
  <si>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</si>
  <si>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</si>
  <si>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</si>
  <si>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</si>
  <si>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</si>
  <si>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</si>
  <si>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</si>
  <si>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</si>
  <si>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</si>
  <si>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</si>
  <si>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</si>
  <si>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</si>
  <si>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</si>
  <si>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</si>
  <si>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</si>
  <si>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</si>
  <si>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</si>
  <si>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</si>
  <si>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</si>
  <si>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</si>
  <si>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</si>
  <si>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</si>
  <si>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</si>
  <si>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</si>
  <si>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</si>
  <si>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</si>
  <si>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</si>
  <si>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</si>
  <si>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</si>
  <si>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</si>
  <si>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</si>
  <si>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</si>
  <si>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</si>
  <si>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</si>
  <si>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</si>
  <si>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</si>
  <si>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</si>
  <si>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</si>
  <si>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</si>
  <si>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</si>
  <si>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</si>
  <si>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</si>
  <si>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</si>
  <si>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</si>
  <si>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</si>
  <si>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</si>
  <si>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</si>
  <si>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</si>
  <si>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</si>
  <si>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</si>
  <si>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</si>
  <si>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</si>
  <si>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</si>
  <si>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</si>
  <si>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</si>
  <si>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</si>
  <si>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</si>
  <si>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</si>
  <si>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</si>
  <si>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</si>
  <si>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</si>
  <si>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</si>
  <si>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</si>
  <si>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</si>
  <si>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</si>
  <si>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</si>
  <si>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</si>
  <si>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</si>
  <si>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</si>
  <si>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</si>
  <si>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</si>
  <si>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</si>
  <si>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</si>
  <si>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</si>
  <si>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</si>
  <si>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</si>
  <si>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</si>
  <si>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</si>
  <si>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</si>
  <si>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</si>
  <si>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</si>
  <si>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</si>
  <si>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</si>
  <si>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</si>
  <si>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</si>
  <si>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</si>
  <si>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</si>
  <si>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</si>
  <si>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</si>
  <si>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</si>
  <si>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</si>
  <si>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</si>
  <si>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</si>
  <si>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</si>
  <si>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</si>
  <si>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</si>
  <si>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</si>
  <si>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</si>
  <si>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</si>
  <si>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</si>
  <si>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</si>
  <si>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</si>
  <si>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</si>
  <si>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</si>
  <si>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</si>
  <si>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</si>
  <si>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</si>
  <si>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</si>
  <si>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</si>
  <si>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</si>
  <si>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</si>
  <si>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</si>
  <si>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</si>
  <si>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</si>
  <si>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</si>
  <si>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</si>
  <si>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</si>
  <si>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</si>
  <si>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</si>
  <si>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</si>
  <si>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</si>
  <si>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</si>
  <si>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</si>
  <si>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</si>
  <si>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</si>
  <si>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</si>
  <si>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</si>
  <si>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</si>
  <si>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</si>
  <si>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</si>
  <si>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</si>
  <si>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</si>
  <si>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</si>
  <si>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</si>
  <si>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</si>
  <si>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</si>
  <si>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</si>
  <si>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</si>
  <si>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</si>
  <si>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</si>
  <si>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</si>
  <si>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</si>
  <si>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</si>
  <si>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</si>
  <si>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</si>
  <si>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</si>
  <si>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</si>
  <si>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</si>
  <si>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</si>
  <si>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</si>
  <si>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</si>
  <si>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</si>
  <si>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</si>
  <si>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</si>
  <si>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</si>
  <si>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</si>
  <si>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</si>
  <si>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</si>
  <si>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</si>
  <si>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</si>
  <si>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</si>
  <si>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</si>
  <si>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</si>
  <si>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</si>
  <si>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</si>
  <si>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</si>
  <si>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</si>
  <si>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</si>
  <si>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</si>
  <si>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</si>
  <si>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</si>
  <si>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</si>
  <si>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</si>
  <si>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</si>
  <si>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</si>
  <si>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</si>
  <si>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</si>
  <si>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</si>
  <si>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</si>
  <si>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</si>
  <si>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</si>
  <si>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</si>
  <si>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</si>
  <si>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</si>
  <si>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</si>
  <si>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</si>
  <si>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</si>
  <si>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</si>
  <si>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</si>
  <si>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</si>
  <si>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</si>
  <si>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</si>
  <si>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</si>
  <si>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</si>
  <si>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</si>
  <si>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</si>
  <si>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</si>
  <si>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</si>
  <si>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</si>
  <si>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</si>
  <si>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</si>
  <si>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</si>
  <si>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</si>
  <si>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</si>
  <si>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</si>
  <si>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</si>
  <si>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</si>
  <si>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</si>
  <si>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</si>
  <si>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</si>
  <si>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</si>
  <si>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</si>
  <si>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</si>
  <si>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</si>
  <si>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</si>
  <si>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</si>
  <si>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</si>
  <si>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</si>
  <si>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</si>
  <si>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</si>
  <si>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</si>
  <si>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</si>
  <si>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</si>
  <si>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</si>
  <si>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</si>
  <si>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</si>
  <si>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</si>
  <si>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</si>
  <si>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</si>
  <si>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</si>
  <si>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</si>
  <si>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</si>
  <si>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</si>
  <si>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</si>
  <si>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</si>
  <si>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</si>
  <si>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</si>
  <si>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</si>
  <si>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</si>
  <si>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</si>
  <si>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</si>
  <si>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</si>
  <si>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</si>
  <si>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</si>
  <si>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</si>
  <si>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</si>
  <si>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</si>
  <si>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</si>
  <si>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</si>
  <si>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</si>
  <si>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</si>
  <si>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</si>
  <si>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</si>
  <si>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</si>
  <si>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</si>
  <si>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</si>
  <si>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</si>
  <si>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</si>
  <si>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</si>
  <si>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</si>
  <si>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</si>
  <si>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</si>
  <si>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</si>
  <si>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</si>
  <si>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</si>
  <si>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</si>
  <si>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</si>
  <si>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</si>
  <si>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</si>
  <si>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</si>
  <si>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</si>
  <si>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</si>
  <si>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</si>
  <si>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</si>
  <si>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</si>
  <si>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</si>
  <si>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</si>
  <si>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</si>
  <si>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</si>
  <si>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</si>
  <si>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</si>
  <si>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</si>
  <si>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</si>
  <si>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</si>
  <si>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</si>
  <si>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</si>
  <si>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</si>
  <si>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</si>
  <si>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</si>
  <si>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</si>
  <si>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</si>
  <si>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</si>
  <si>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</si>
  <si>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</si>
  <si>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</si>
  <si>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</si>
  <si>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</si>
  <si>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</si>
  <si>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</si>
  <si>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</si>
  <si>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</si>
  <si>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</si>
  <si>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</si>
  <si>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</si>
  <si>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</si>
  <si>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</si>
  <si>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</si>
  <si>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</si>
  <si>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</si>
  <si>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</si>
  <si>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</si>
  <si>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</si>
  <si>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</si>
  <si>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</si>
  <si>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</si>
  <si>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</si>
  <si>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</si>
  <si>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</si>
  <si>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</si>
  <si>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</si>
  <si>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</si>
  <si>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</si>
  <si>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</si>
  <si>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</si>
  <si>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</si>
  <si>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</si>
  <si>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</si>
  <si>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</si>
  <si>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</si>
  <si>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</si>
  <si>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</si>
  <si>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</si>
  <si>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</si>
  <si>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</si>
  <si>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</si>
  <si>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</si>
  <si>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</si>
  <si>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</si>
  <si>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</si>
  <si>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</si>
  <si>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</si>
  <si>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</si>
  <si>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</si>
  <si>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</si>
  <si>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</si>
  <si>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</si>
  <si>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</si>
  <si>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</si>
  <si>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</si>
  <si>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</si>
  <si>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</si>
  <si>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</si>
  <si>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</si>
  <si>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</si>
  <si>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</si>
  <si>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</si>
  <si>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</si>
  <si>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</si>
  <si>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</si>
  <si>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</si>
  <si>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</si>
  <si>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</si>
  <si>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</si>
  <si>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</si>
  <si>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</si>
  <si>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</si>
  <si>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</si>
  <si>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</si>
  <si>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</si>
  <si>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</si>
  <si>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</si>
  <si>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</si>
  <si>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</si>
  <si>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</si>
  <si>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</si>
  <si>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</si>
  <si>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</si>
  <si>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</si>
  <si>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</si>
  <si>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</si>
  <si>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</si>
  <si>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</si>
  <si>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</si>
  <si>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</si>
  <si>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</si>
  <si>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</si>
  <si>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</si>
  <si>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</si>
  <si>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</si>
  <si>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</si>
  <si>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</si>
  <si>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</si>
  <si>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</si>
  <si>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</si>
  <si>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</si>
  <si>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</si>
  <si>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</si>
  <si>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</si>
  <si>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</si>
  <si>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</si>
  <si>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</si>
  <si>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</si>
  <si>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</si>
  <si>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</si>
  <si>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</si>
  <si>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</si>
  <si>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</si>
  <si>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</si>
  <si>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</si>
  <si>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</si>
  <si>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</si>
  <si>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</si>
  <si>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</si>
  <si>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</si>
  <si>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</si>
  <si>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</si>
  <si>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</si>
  <si>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</si>
  <si>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</si>
  <si>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</si>
  <si>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</si>
  <si>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</si>
  <si>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</si>
  <si>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</si>
  <si>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</si>
  <si>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</si>
  <si>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</si>
  <si>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</si>
  <si>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</si>
  <si>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</si>
  <si>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</si>
  <si>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</si>
  <si>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</si>
  <si>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</si>
  <si>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</si>
  <si>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</si>
  <si>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</si>
  <si>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</si>
  <si>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</si>
  <si>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</si>
  <si>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</si>
  <si>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</si>
  <si>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</si>
  <si>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</si>
  <si>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</si>
  <si>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</si>
  <si>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</si>
  <si>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</si>
  <si>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</si>
  <si>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</si>
  <si>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</si>
  <si>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</si>
  <si>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</si>
  <si>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</si>
  <si>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</si>
  <si>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</si>
  <si>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</si>
  <si>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</si>
  <si>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</si>
  <si>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</si>
  <si>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</si>
  <si>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</si>
  <si>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</si>
  <si>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</si>
  <si>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</si>
  <si>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</si>
  <si>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</si>
  <si>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</si>
  <si>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</si>
  <si>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</si>
  <si>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</si>
  <si>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</si>
  <si>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</si>
  <si>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</si>
  <si>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</si>
  <si>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</si>
  <si>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</si>
  <si>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</si>
  <si>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</si>
  <si>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</si>
  <si>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</si>
  <si>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</si>
  <si>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</si>
  <si>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</si>
  <si>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</si>
  <si>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</si>
  <si>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</si>
  <si>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</si>
  <si>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</si>
  <si>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</si>
  <si>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</si>
  <si>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</si>
  <si>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</si>
  <si>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</si>
  <si>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</si>
  <si>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</si>
  <si>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</si>
  <si>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</si>
  <si>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</si>
  <si>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</si>
  <si>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</si>
  <si>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</si>
  <si>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</si>
  <si>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</si>
  <si>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</si>
  <si>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</si>
  <si>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</si>
  <si>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</si>
  <si>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</si>
  <si>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</si>
  <si>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</si>
  <si>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</si>
  <si>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</si>
  <si>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</si>
  <si>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</si>
  <si>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</si>
  <si>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</si>
  <si>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</si>
  <si>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</si>
  <si>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</si>
  <si>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</si>
  <si>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</si>
  <si>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</si>
  <si>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</si>
  <si>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</si>
  <si>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</si>
  <si>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</si>
  <si>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</si>
  <si>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</si>
  <si>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</si>
  <si>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</si>
  <si>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</si>
  <si>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</si>
  <si>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</si>
  <si>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</si>
  <si>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</si>
  <si>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</si>
  <si>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</si>
  <si>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</si>
  <si>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</si>
  <si>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</si>
  <si>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</si>
  <si>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</si>
  <si>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</si>
  <si>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</si>
  <si>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</si>
  <si>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</si>
  <si>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</si>
  <si>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</si>
  <si>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</si>
  <si>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</si>
  <si>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</si>
  <si>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</si>
  <si>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</si>
  <si>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</si>
  <si>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</si>
  <si>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</si>
  <si>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</si>
  <si>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</si>
  <si>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</si>
  <si>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</si>
  <si>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</si>
  <si>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</si>
  <si>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</si>
  <si>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</si>
  <si>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</si>
  <si>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</si>
  <si>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</si>
  <si>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</si>
  <si>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</si>
  <si>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</si>
  <si>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</si>
  <si>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</si>
  <si>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</si>
  <si>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</si>
  <si>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</si>
  <si>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</si>
  <si>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</si>
  <si>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</si>
  <si>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</si>
  <si>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</si>
  <si>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</si>
  <si>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</si>
  <si>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</si>
  <si>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</si>
  <si>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</si>
  <si>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</si>
  <si>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</si>
  <si>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</si>
  <si>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</si>
  <si>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</si>
  <si>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</si>
  <si>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</si>
  <si>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</si>
  <si>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</si>
  <si>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</si>
  <si>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</si>
  <si>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</si>
  <si>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</si>
  <si>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</si>
  <si>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</si>
  <si>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</si>
  <si>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</si>
  <si>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</si>
  <si>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</si>
  <si>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</si>
  <si>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</si>
  <si>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</si>
  <si>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</si>
  <si>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</si>
  <si>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</si>
  <si>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</si>
  <si>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</si>
  <si>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</si>
  <si>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</si>
  <si>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</si>
  <si>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</si>
  <si>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</si>
  <si>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</si>
  <si>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</si>
  <si>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</si>
  <si>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</si>
  <si>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</si>
  <si>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</si>
  <si>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</si>
  <si>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</si>
  <si>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</si>
  <si>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</si>
  <si>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</si>
  <si>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</si>
  <si>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</si>
  <si>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</si>
  <si>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</si>
  <si>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</si>
  <si>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</si>
  <si>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</si>
  <si>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</si>
  <si>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</si>
  <si>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</si>
  <si>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</si>
  <si>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</si>
  <si>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</si>
  <si>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</si>
  <si>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</si>
  <si>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</si>
  <si>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</si>
  <si>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</si>
  <si>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</si>
  <si>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</si>
  <si>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</si>
  <si>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</si>
  <si>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</si>
  <si>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</si>
  <si>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</si>
  <si>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</si>
  <si>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</si>
  <si>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</si>
  <si>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</si>
  <si>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</si>
  <si>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</si>
  <si>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</si>
  <si>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</si>
  <si>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</si>
  <si>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</si>
  <si>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</si>
  <si>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</si>
  <si>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</si>
  <si>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</si>
  <si>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</si>
  <si>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</si>
  <si>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</si>
  <si>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</si>
  <si>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</si>
  <si>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</si>
  <si>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</si>
  <si>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</si>
  <si>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</si>
  <si>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</si>
  <si>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</si>
  <si>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</si>
  <si>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</si>
  <si>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</si>
  <si>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</si>
  <si>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</si>
  <si>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</si>
  <si>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</si>
  <si>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</si>
  <si>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</si>
  <si>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</si>
  <si>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</si>
  <si>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</si>
  <si>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</si>
  <si>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</si>
  <si>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</si>
  <si>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</si>
  <si>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</si>
  <si>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</si>
  <si>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</si>
  <si>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</si>
  <si>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</si>
  <si>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</si>
  <si>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</si>
  <si>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</si>
  <si>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</si>
  <si>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</si>
  <si>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</si>
  <si>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</si>
  <si>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</si>
  <si>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</si>
  <si>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</si>
  <si>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</si>
  <si>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</si>
  <si>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</si>
  <si>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</si>
  <si>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</si>
  <si>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</si>
  <si>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</si>
  <si>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</si>
  <si>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</si>
  <si>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</si>
  <si>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</si>
  <si>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</si>
  <si>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</si>
  <si>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</si>
  <si>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</si>
  <si>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</si>
  <si>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</si>
  <si>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</si>
  <si>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</si>
  <si>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</si>
  <si>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</si>
  <si>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</si>
  <si>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</si>
  <si>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</si>
  <si>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</si>
  <si>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</si>
  <si>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</si>
  <si>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</si>
  <si>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</si>
  <si>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</si>
  <si>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</si>
  <si>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</si>
  <si>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</si>
  <si>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</si>
  <si>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</si>
  <si>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</si>
  <si>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</si>
  <si>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</si>
  <si>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</si>
  <si>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</si>
  <si>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</si>
  <si>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</si>
  <si>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</si>
  <si>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</si>
  <si>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</si>
  <si>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</si>
  <si>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</si>
  <si>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</si>
  <si>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</si>
  <si>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</si>
  <si>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</si>
  <si>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</si>
  <si>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</si>
  <si>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</si>
  <si>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</si>
  <si>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</si>
  <si>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</si>
  <si>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</si>
  <si>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</si>
  <si>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</si>
  <si>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</si>
  <si>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</si>
  <si>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</si>
  <si>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</si>
  <si>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</si>
  <si>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</si>
  <si>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</si>
  <si>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</si>
  <si>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</si>
  <si>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</si>
  <si>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</si>
  <si>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</si>
  <si>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</si>
  <si>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</si>
  <si>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</si>
  <si>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</si>
  <si>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</si>
  <si>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</si>
  <si>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</si>
  <si>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</si>
  <si>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</si>
  <si>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</si>
  <si>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</si>
  <si>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</si>
  <si>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</si>
  <si>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</si>
  <si>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</si>
  <si>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</si>
  <si>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</si>
  <si>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</si>
  <si>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</si>
  <si>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</si>
  <si>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</si>
  <si>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</si>
  <si>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</si>
  <si>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</si>
  <si>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</si>
  <si>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</si>
  <si>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</si>
  <si>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</si>
  <si>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</si>
  <si>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</si>
  <si>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</si>
  <si>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</si>
  <si>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</si>
  <si>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</si>
  <si>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</si>
  <si>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</si>
  <si>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</si>
  <si>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</si>
  <si>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</si>
  <si>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</si>
  <si>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</si>
  <si>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</si>
  <si>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</si>
  <si>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</si>
  <si>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</si>
  <si>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</si>
  <si>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</si>
  <si>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</si>
  <si>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</si>
  <si>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</si>
  <si>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</si>
  <si>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</si>
  <si>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</si>
  <si>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</si>
  <si>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</si>
  <si>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</si>
  <si>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</si>
  <si>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</si>
  <si>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</si>
  <si>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</si>
  <si>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</si>
  <si>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</si>
  <si>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</si>
  <si>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</si>
  <si>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</si>
  <si>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</si>
  <si>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</si>
  <si>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</si>
  <si>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</si>
  <si>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</si>
  <si>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</si>
  <si>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</si>
  <si>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</si>
  <si>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</si>
  <si>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</si>
  <si>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</si>
  <si>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</si>
  <si>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</si>
  <si>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</si>
  <si>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</si>
  <si>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</si>
  <si>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</si>
  <si>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</si>
  <si>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</si>
  <si>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</si>
  <si>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</si>
  <si>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</si>
  <si>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</si>
  <si>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</si>
  <si>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</si>
  <si>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</si>
  <si>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</si>
  <si>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</si>
  <si>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</si>
  <si>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</si>
  <si>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</si>
  <si>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</si>
  <si>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</si>
  <si>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</si>
  <si>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</si>
  <si>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</si>
  <si>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</si>
  <si>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</si>
  <si>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</si>
  <si>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</si>
  <si>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</si>
  <si>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</si>
  <si>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</si>
  <si>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</si>
  <si>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</si>
  <si>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</si>
  <si>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</si>
  <si>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</si>
  <si>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</si>
  <si>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</si>
  <si>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</si>
  <si>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</si>
  <si>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</si>
  <si>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</si>
  <si>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</si>
  <si>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</si>
  <si>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</si>
  <si>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</si>
  <si>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</si>
  <si>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</si>
  <si>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</si>
  <si>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</si>
  <si>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</si>
  <si>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</si>
  <si>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</si>
  <si>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</si>
  <si>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</si>
  <si>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</si>
  <si>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</si>
  <si>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</si>
  <si>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</si>
  <si>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</si>
  <si>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</si>
  <si>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</si>
  <si>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</si>
  <si>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</si>
  <si>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</si>
  <si>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</si>
  <si>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</si>
  <si>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</si>
  <si>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</si>
  <si>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</si>
  <si>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</si>
  <si>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</si>
  <si>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</si>
  <si>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</si>
  <si>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</si>
  <si>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</si>
  <si>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</si>
  <si>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</si>
  <si>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</si>
  <si>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</si>
  <si>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</si>
  <si>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</si>
  <si>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</si>
  <si>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</si>
  <si>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</si>
  <si>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</si>
  <si>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</si>
  <si>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</si>
  <si>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</si>
  <si>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</si>
  <si>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</si>
  <si>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</si>
  <si>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</si>
  <si>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</si>
  <si>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</si>
  <si>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</si>
  <si>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</si>
  <si>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</si>
  <si>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</si>
  <si>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</si>
  <si>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</si>
  <si>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</si>
  <si>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</si>
  <si>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</si>
  <si>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</si>
  <si>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</si>
  <si>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</si>
  <si>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</si>
  <si>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</si>
  <si>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</si>
  <si>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</si>
  <si>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</si>
  <si>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</si>
  <si>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</si>
  <si>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</si>
  <si>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</si>
  <si>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</si>
  <si>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</si>
  <si>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</si>
  <si>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</si>
  <si>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</si>
  <si>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</si>
  <si>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</si>
  <si>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</si>
  <si>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</si>
  <si>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</si>
  <si>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</si>
  <si>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</si>
  <si>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</si>
  <si>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</si>
  <si>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</si>
  <si>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</si>
  <si>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</si>
  <si>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</si>
  <si>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</si>
  <si>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</si>
  <si>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</si>
  <si>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</si>
  <si>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</si>
  <si>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</si>
  <si>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</si>
  <si>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</si>
  <si>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</si>
  <si>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</si>
  <si>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</si>
  <si>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</si>
  <si>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</si>
  <si>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</si>
  <si>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</si>
  <si>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</si>
  <si>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</si>
  <si>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</si>
  <si>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</si>
  <si>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</si>
  <si>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</si>
  <si>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</si>
  <si>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</si>
  <si>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</si>
  <si>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</si>
  <si>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</si>
  <si>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</si>
  <si>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</si>
  <si>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</si>
  <si>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</si>
  <si>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</si>
  <si>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</si>
  <si>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</si>
  <si>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</si>
  <si>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</si>
  <si>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</si>
  <si>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</si>
  <si>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</si>
  <si>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</si>
  <si>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</si>
  <si>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</si>
  <si>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</si>
  <si>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</si>
  <si>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</si>
  <si>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</si>
  <si>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</si>
  <si>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</si>
  <si>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</si>
  <si>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</si>
  <si>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</si>
  <si>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</si>
  <si>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</si>
  <si>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</si>
  <si>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</si>
  <si>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</si>
  <si>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</si>
  <si>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</si>
  <si>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</si>
  <si>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</si>
  <si>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</si>
  <si>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</si>
  <si>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</si>
  <si>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</si>
  <si>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</si>
  <si>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</si>
  <si>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</si>
  <si>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</si>
  <si>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</si>
  <si>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</si>
  <si>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</si>
  <si>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</si>
  <si>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</si>
  <si>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</si>
  <si>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</si>
  <si>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</si>
  <si>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</si>
  <si>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</si>
  <si>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</si>
  <si>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</si>
  <si>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</si>
  <si>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</si>
  <si>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</si>
  <si>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</si>
  <si>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</si>
  <si>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</si>
  <si>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</si>
  <si>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</si>
  <si>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</si>
  <si>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</si>
  <si>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</si>
  <si>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</si>
  <si>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</si>
  <si>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</si>
  <si>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</si>
  <si>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</si>
  <si>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</si>
  <si>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</si>
  <si>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</si>
  <si>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</si>
  <si>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</si>
  <si>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</si>
  <si>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</si>
  <si>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</si>
  <si>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</si>
  <si>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</si>
  <si>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</si>
  <si>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</si>
  <si>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</si>
  <si>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</si>
  <si>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</si>
  <si>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</si>
  <si>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</si>
  <si>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</si>
  <si>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</si>
  <si>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</si>
  <si>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</si>
  <si>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</si>
  <si>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</si>
  <si>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</si>
  <si>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</si>
  <si>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</si>
  <si>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</si>
  <si>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</si>
  <si>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</si>
  <si>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</si>
  <si>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</si>
  <si>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</si>
  <si>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</si>
  <si>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</si>
  <si>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</si>
  <si>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</si>
  <si>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</si>
  <si>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</si>
  <si>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</si>
  <si>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</si>
  <si>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</si>
  <si>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</si>
  <si>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</si>
  <si>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</si>
  <si>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</si>
  <si>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</si>
  <si>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</si>
  <si>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</si>
  <si>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</si>
  <si>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</si>
  <si>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</si>
  <si>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</si>
  <si>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</si>
  <si>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</si>
  <si>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</si>
  <si>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</si>
  <si>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</si>
  <si>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</si>
  <si>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</si>
  <si>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</si>
  <si>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</si>
  <si>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</si>
  <si>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</si>
  <si>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</si>
  <si>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</si>
  <si>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</si>
  <si>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</si>
  <si>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</si>
  <si>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</si>
  <si>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</si>
  <si>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</si>
  <si>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</si>
  <si>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</si>
  <si>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</si>
  <si>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</si>
  <si>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</si>
  <si>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</si>
  <si>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</si>
  <si>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</si>
  <si>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</si>
  <si>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</si>
  <si>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</si>
  <si>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</si>
  <si>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</si>
  <si>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</si>
  <si>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</si>
  <si>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</si>
  <si>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</si>
  <si>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</si>
  <si>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</si>
  <si>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</si>
  <si>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</si>
  <si>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</si>
  <si>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</si>
  <si>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</si>
  <si>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</si>
  <si>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</si>
  <si>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</si>
  <si>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</si>
  <si>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</si>
  <si>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</si>
  <si>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</si>
  <si>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</si>
  <si>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</si>
  <si>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</si>
  <si>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</si>
  <si>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</si>
  <si>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</si>
  <si>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</si>
  <si>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</si>
  <si>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</si>
  <si>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</si>
  <si>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</si>
  <si>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</si>
  <si>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</si>
  <si>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</si>
  <si>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</si>
  <si>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</si>
  <si>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</si>
  <si>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</si>
  <si>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</si>
  <si>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</si>
  <si>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</si>
  <si>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</si>
  <si>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</si>
  <si>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</si>
  <si>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</si>
  <si>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</si>
  <si>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</si>
  <si>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</si>
  <si>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</si>
  <si>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</si>
  <si>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</si>
  <si>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</si>
  <si>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</si>
  <si>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</si>
  <si>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</si>
  <si>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</si>
  <si>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</si>
  <si>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</si>
  <si>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</si>
  <si>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</si>
  <si>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</si>
  <si>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</si>
  <si>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</si>
  <si>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</si>
  <si>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</si>
  <si>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</si>
  <si>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</si>
  <si>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</si>
  <si>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</si>
  <si>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</si>
  <si>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</si>
  <si>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</si>
  <si>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</si>
  <si>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</si>
  <si>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</si>
  <si>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</si>
  <si>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</si>
  <si>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</si>
  <si>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</si>
  <si>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</si>
  <si>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</si>
  <si>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</si>
  <si>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</si>
  <si>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</si>
  <si>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</si>
  <si>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</si>
  <si>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</si>
  <si>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</si>
  <si>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</si>
  <si>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</si>
  <si>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</si>
  <si>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</si>
  <si>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</si>
  <si>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</si>
  <si>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</si>
  <si>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</si>
  <si>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</si>
  <si>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</si>
  <si>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</si>
  <si>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</si>
  <si>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</si>
  <si>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</si>
  <si>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</si>
  <si>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</si>
  <si>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</si>
  <si>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</si>
  <si>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</si>
  <si>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</si>
  <si>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</si>
  <si>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</si>
  <si>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</si>
  <si>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</si>
  <si>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</si>
  <si>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</si>
  <si>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</si>
  <si>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</si>
  <si>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</si>
  <si>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</si>
  <si>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</si>
  <si>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</si>
  <si>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</si>
  <si>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</si>
  <si>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</si>
  <si>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</si>
  <si>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</si>
  <si>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</si>
  <si>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</si>
  <si>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</si>
  <si>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</si>
  <si>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</si>
  <si>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</si>
  <si>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</si>
  <si>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</si>
  <si>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</si>
  <si>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</si>
  <si>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</si>
  <si>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</si>
  <si>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</si>
  <si>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</si>
  <si>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</si>
  <si>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</si>
  <si>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</si>
  <si>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</si>
  <si>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</si>
  <si>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</si>
  <si>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</si>
  <si>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</si>
  <si>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</si>
  <si>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</si>
  <si>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</si>
  <si>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</si>
  <si>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</si>
  <si>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</si>
  <si>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</si>
  <si>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</si>
  <si>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</si>
  <si>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</si>
  <si>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</si>
  <si>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</si>
  <si>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</si>
  <si>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</si>
  <si>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</si>
  <si>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</si>
  <si>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</si>
  <si>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</si>
  <si>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</si>
  <si>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</si>
  <si>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</si>
  <si>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</si>
  <si>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</si>
  <si>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</si>
  <si>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</si>
  <si>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</si>
  <si>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</si>
  <si>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</si>
  <si>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</si>
  <si>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</si>
  <si>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</si>
  <si>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</si>
  <si>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</si>
  <si>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</si>
  <si>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</si>
  <si>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</si>
  <si>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</si>
  <si>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</si>
  <si>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</si>
  <si>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</si>
  <si>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</si>
  <si>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</si>
  <si>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</si>
  <si>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</si>
  <si>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</si>
  <si>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</si>
  <si>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</si>
  <si>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</si>
  <si>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</si>
  <si>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</si>
  <si>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</si>
  <si>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</si>
  <si>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</si>
  <si>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</si>
  <si>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</si>
  <si>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</si>
  <si>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</si>
  <si>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</si>
  <si>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</si>
  <si>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</si>
  <si>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</si>
  <si>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</si>
  <si>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</si>
  <si>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</si>
  <si>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</si>
  <si>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</si>
  <si>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</si>
  <si>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</si>
  <si>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</si>
  <si>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</si>
  <si>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</si>
  <si>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</si>
  <si>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</si>
  <si>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</si>
  <si>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</si>
  <si>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</si>
  <si>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</si>
  <si>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</si>
  <si>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</si>
  <si>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</si>
  <si>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</si>
  <si>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</si>
  <si>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</si>
  <si>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</si>
  <si>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</si>
  <si>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</si>
  <si>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</si>
  <si>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</si>
  <si>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</si>
  <si>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</si>
  <si>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</si>
  <si>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</si>
  <si>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</si>
  <si>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</si>
  <si>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</si>
  <si>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</si>
  <si>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</si>
  <si>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</si>
  <si>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</si>
  <si>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</si>
  <si>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</si>
  <si>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</si>
  <si>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</si>
  <si>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</si>
  <si>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</si>
  <si>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</si>
  <si>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</si>
  <si>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</si>
  <si>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</si>
  <si>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</si>
  <si>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</si>
  <si>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</si>
  <si>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</si>
  <si>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</si>
  <si>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</si>
  <si>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</si>
  <si>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</si>
  <si>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</si>
  <si>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</si>
  <si>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</si>
  <si>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</si>
  <si>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</si>
  <si>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</si>
  <si>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</si>
  <si>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</si>
  <si>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</si>
  <si>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</si>
  <si>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</si>
  <si>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</si>
  <si>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</si>
  <si>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</si>
  <si>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</si>
  <si>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</si>
  <si>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</si>
  <si>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</si>
  <si>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</si>
  <si>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</si>
  <si>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</si>
  <si>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</si>
  <si>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</si>
  <si>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</si>
  <si>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</si>
  <si>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</si>
  <si>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</si>
  <si>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</si>
  <si>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</si>
  <si>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</si>
  <si>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</si>
  <si>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</si>
  <si>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</si>
  <si>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</si>
  <si>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</si>
  <si>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</si>
  <si>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</si>
  <si>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</si>
  <si>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</si>
  <si>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</si>
  <si>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</si>
  <si>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</si>
  <si>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</si>
  <si>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</si>
  <si>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</si>
  <si>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</si>
  <si>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</si>
  <si>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</si>
  <si>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</si>
  <si>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</si>
  <si>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</si>
  <si>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</si>
  <si>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</si>
  <si>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</si>
  <si>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</si>
  <si>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</si>
  <si>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</si>
  <si>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</si>
  <si>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</si>
  <si>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</si>
  <si>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</si>
  <si>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</si>
  <si>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</si>
  <si>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</si>
  <si>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</si>
  <si>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</si>
  <si>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</si>
  <si>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</si>
  <si>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</si>
  <si>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</si>
  <si>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</si>
  <si>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</si>
  <si>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</si>
  <si>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</si>
  <si>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</si>
  <si>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</si>
  <si>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</si>
  <si>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</si>
  <si>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</si>
  <si>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</si>
  <si>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</si>
  <si>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</si>
  <si>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</si>
  <si>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</si>
  <si>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</si>
  <si>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</si>
  <si>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</si>
  <si>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</si>
  <si>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</si>
  <si>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</si>
  <si>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</si>
  <si>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</si>
  <si>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</si>
  <si>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</si>
  <si>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</si>
  <si>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</si>
  <si>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</si>
  <si>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</si>
  <si>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</si>
  <si>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</si>
  <si>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</si>
  <si>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</si>
  <si>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</si>
  <si>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</si>
  <si>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</si>
  <si>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</si>
  <si>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</si>
  <si>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</si>
  <si>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</si>
  <si>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</si>
  <si>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</si>
  <si>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</si>
  <si>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</si>
  <si>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</si>
  <si>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</si>
  <si>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</si>
  <si>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</si>
  <si>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</si>
  <si>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</si>
  <si>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</si>
  <si>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</si>
  <si>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</si>
  <si>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</si>
  <si>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</si>
  <si>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</si>
  <si>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</si>
  <si>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</si>
  <si>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</si>
  <si>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</si>
  <si>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</si>
  <si>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</si>
  <si>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</si>
  <si>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</si>
  <si>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</si>
  <si>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</si>
  <si>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</si>
  <si>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</si>
  <si>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</si>
  <si>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</si>
  <si>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</si>
  <si>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</si>
  <si>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</si>
  <si>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</si>
  <si>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</si>
  <si>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</si>
  <si>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</si>
  <si>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</si>
  <si>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</si>
  <si>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</si>
  <si>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</si>
  <si>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</si>
  <si>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</si>
  <si>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</si>
  <si>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</si>
  <si>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</si>
  <si>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</si>
  <si>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</si>
  <si>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</si>
  <si>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</si>
  <si>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</si>
  <si>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</si>
  <si>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</si>
  <si>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</si>
  <si>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</si>
  <si>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</si>
  <si>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</si>
  <si>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</si>
  <si>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</si>
  <si>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</si>
  <si>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</si>
  <si>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</si>
  <si>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</si>
  <si>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</si>
  <si>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</si>
  <si>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</si>
  <si>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</si>
  <si>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</si>
  <si>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</si>
  <si>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</si>
  <si>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</si>
  <si>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</si>
  <si>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</si>
  <si>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</si>
  <si>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</si>
  <si>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</si>
  <si>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</si>
  <si>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</si>
  <si>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</si>
  <si>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</si>
  <si>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</si>
  <si>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</si>
  <si>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</si>
  <si>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</si>
  <si>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</si>
  <si>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</si>
  <si>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</si>
  <si>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</si>
  <si>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</si>
  <si>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</si>
  <si>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</si>
  <si>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</si>
  <si>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</si>
  <si>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</si>
  <si>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</si>
  <si>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</si>
  <si>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</si>
  <si>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</si>
  <si>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</si>
  <si>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</si>
  <si>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</si>
  <si>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</si>
  <si>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</si>
  <si>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</si>
  <si>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</si>
  <si>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</si>
  <si>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</si>
  <si>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</si>
  <si>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</si>
  <si>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</si>
  <si>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</si>
  <si>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</si>
  <si>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</si>
  <si>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</si>
  <si>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</si>
  <si>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</si>
  <si>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</si>
  <si>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</si>
  <si>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</si>
  <si>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</si>
  <si>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</si>
  <si>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</si>
  <si>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</si>
  <si>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</si>
  <si>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</si>
  <si>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</si>
  <si>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</si>
  <si>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</si>
  <si>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</si>
  <si>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</si>
  <si>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</si>
  <si>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</si>
  <si>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</si>
  <si>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</si>
  <si>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</si>
  <si>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</si>
  <si>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</si>
  <si>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</si>
  <si>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</si>
  <si>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</si>
  <si>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</si>
  <si>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</si>
  <si>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</si>
  <si>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</si>
  <si>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</si>
  <si>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</si>
  <si>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</si>
  <si>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</si>
  <si>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</si>
  <si>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</si>
  <si>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</si>
  <si>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</si>
  <si>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</si>
  <si>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</si>
  <si>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</si>
  <si>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</si>
  <si>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</si>
  <si>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</si>
  <si>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</si>
  <si>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</si>
  <si>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</si>
  <si>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</si>
  <si>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</si>
  <si>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</si>
  <si>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</si>
  <si>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</si>
  <si>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</si>
  <si>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</si>
  <si>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</si>
  <si>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</si>
  <si>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</si>
  <si>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</si>
  <si>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</si>
  <si>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</si>
  <si>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</si>
  <si>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</si>
  <si>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</si>
  <si>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</si>
  <si>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</si>
  <si>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</si>
  <si>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</si>
  <si>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</si>
  <si>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</si>
  <si>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</si>
  <si>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</si>
  <si>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</si>
  <si>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</si>
  <si>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</si>
  <si>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</si>
  <si>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</si>
  <si>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</si>
  <si>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</si>
  <si>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</si>
  <si>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</si>
  <si>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</si>
  <si>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</si>
  <si>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</si>
  <si>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</si>
  <si>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</si>
  <si>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</si>
  <si>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</si>
  <si>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</si>
  <si>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</si>
  <si>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</si>
  <si>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</si>
  <si>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</si>
  <si>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</si>
  <si>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</si>
  <si>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</si>
  <si>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</si>
  <si>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</si>
  <si>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</si>
  <si>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</si>
  <si>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</si>
  <si>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</si>
  <si>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</si>
  <si>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</si>
  <si>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</si>
  <si>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</si>
  <si>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</si>
  <si>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</si>
  <si>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</si>
  <si>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</si>
  <si>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</si>
  <si>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</si>
  <si>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</si>
  <si>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</si>
  <si>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</si>
  <si>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</si>
  <si>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</si>
  <si>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</si>
  <si>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</si>
  <si>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</si>
  <si>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</si>
  <si>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</si>
  <si>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</si>
  <si>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</si>
  <si>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</si>
  <si>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</si>
  <si>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</si>
  <si>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</si>
  <si>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</si>
  <si>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</si>
  <si>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</si>
  <si>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</si>
  <si>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</si>
  <si>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</si>
  <si>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</si>
  <si>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</si>
  <si>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</si>
  <si>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</si>
  <si>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</si>
  <si>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</si>
  <si>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</si>
  <si>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</si>
  <si>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</si>
  <si>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</si>
  <si>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</si>
  <si>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</si>
  <si>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</si>
  <si>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</si>
  <si>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</si>
  <si>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</si>
  <si>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</si>
  <si>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</si>
  <si>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</si>
  <si>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</si>
  <si>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</si>
  <si>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</si>
  <si>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</si>
  <si>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</si>
  <si>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</si>
  <si>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</si>
  <si>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</si>
  <si>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</si>
  <si>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</si>
  <si>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</si>
  <si>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</si>
  <si>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</si>
  <si>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</si>
  <si>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</si>
  <si>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</si>
  <si>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</si>
  <si>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</si>
  <si>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</si>
  <si>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</si>
  <si>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</si>
  <si>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</si>
  <si>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</si>
  <si>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</si>
  <si>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</si>
  <si>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</si>
  <si>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</si>
  <si>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</si>
  <si>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</si>
  <si>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</si>
  <si>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</si>
  <si>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</si>
  <si>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</si>
  <si>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</si>
  <si>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</si>
  <si>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</si>
  <si>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</si>
  <si>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</si>
  <si>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</si>
  <si>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</si>
  <si>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</si>
  <si>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</si>
  <si>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</si>
  <si>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</si>
  <si>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</si>
  <si>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</si>
  <si>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</si>
  <si>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</si>
  <si>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</si>
  <si>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</si>
  <si>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</si>
  <si>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</si>
  <si>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</si>
  <si>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</si>
  <si>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</si>
  <si>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</si>
  <si>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</si>
  <si>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</si>
  <si>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</si>
  <si>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</si>
  <si>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</si>
  <si>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</si>
  <si>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</si>
  <si>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</si>
  <si>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</si>
  <si>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</si>
  <si>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</si>
  <si>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</si>
  <si>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</si>
  <si>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</si>
  <si>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</si>
  <si>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</si>
  <si>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</si>
  <si>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</si>
  <si>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</si>
  <si>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</si>
  <si>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</si>
  <si>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</si>
  <si>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</si>
  <si>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</si>
  <si>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</si>
  <si>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</si>
  <si>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</si>
  <si>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</si>
  <si>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</si>
  <si>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</si>
  <si>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</si>
  <si>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</si>
  <si>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</si>
  <si>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</si>
  <si>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</si>
  <si>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</si>
  <si>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</si>
  <si>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</si>
  <si>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</si>
  <si>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</si>
  <si>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</si>
  <si>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</si>
  <si>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</si>
  <si>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</si>
  <si>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</si>
  <si>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</si>
  <si>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</si>
  <si>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</si>
  <si>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</si>
  <si>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</si>
  <si>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</si>
  <si>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</si>
  <si>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</si>
  <si>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</si>
  <si>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</si>
  <si>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</si>
  <si>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</si>
  <si>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</si>
  <si>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</si>
  <si>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</si>
  <si>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</si>
  <si>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</si>
  <si>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</si>
  <si>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</si>
  <si>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</si>
  <si>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</si>
  <si>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</si>
  <si>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</si>
  <si>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</si>
  <si>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</si>
  <si>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</si>
  <si>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</si>
  <si>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</si>
  <si>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</si>
  <si>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</si>
  <si>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</si>
  <si>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</si>
  <si>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</si>
  <si>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</si>
  <si>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</si>
  <si>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</si>
  <si>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</si>
  <si>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</si>
  <si>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</si>
  <si>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</si>
  <si>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</si>
  <si>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</si>
  <si>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</si>
  <si>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</si>
  <si>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</si>
  <si>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</si>
  <si>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</si>
  <si>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</si>
  <si>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</si>
  <si>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</si>
  <si>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</si>
  <si>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</si>
  <si>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</si>
  <si>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</si>
  <si>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</si>
  <si>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</si>
  <si>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</si>
  <si>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</si>
  <si>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</si>
  <si>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</si>
  <si>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</si>
  <si>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</si>
  <si>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</si>
  <si>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</si>
  <si>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</si>
  <si>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</si>
  <si>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</si>
  <si>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</si>
  <si>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</si>
  <si>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</si>
  <si>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</si>
  <si>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</si>
  <si>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</si>
  <si>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</si>
  <si>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</si>
  <si>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</si>
  <si>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</si>
  <si>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</si>
  <si>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</si>
  <si>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</si>
  <si>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</si>
  <si>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</si>
  <si>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</si>
  <si>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</si>
  <si>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</si>
  <si>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</si>
  <si>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</si>
  <si>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</si>
  <si>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</si>
  <si>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</si>
  <si>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</si>
  <si>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</si>
  <si>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</si>
  <si>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</si>
  <si>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</si>
  <si>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</si>
  <si>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</si>
  <si>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</si>
  <si>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</si>
  <si>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</si>
  <si>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</si>
  <si>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</si>
  <si>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</si>
  <si>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</si>
  <si>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</si>
  <si>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</si>
  <si>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</si>
  <si>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</si>
  <si>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</si>
  <si>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</si>
  <si>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</si>
  <si>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</si>
  <si>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</si>
  <si>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</si>
  <si>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</si>
  <si>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</si>
  <si>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</si>
  <si>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</si>
  <si>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</si>
  <si>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</si>
  <si>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</si>
  <si>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</si>
  <si>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</si>
  <si>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</si>
  <si>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</si>
  <si>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</si>
  <si>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</si>
  <si>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</si>
  <si>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</si>
  <si>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</si>
  <si>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</si>
  <si>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</si>
  <si>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</si>
  <si>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</si>
  <si>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</si>
  <si>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</si>
  <si>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</si>
  <si>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</si>
  <si>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</si>
  <si>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</si>
  <si>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</si>
  <si>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</si>
  <si>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</si>
  <si>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</si>
  <si>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</si>
  <si>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</si>
  <si>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</si>
  <si>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</si>
  <si>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</si>
  <si>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</si>
  <si>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</si>
  <si>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</si>
  <si>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</si>
  <si>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</si>
  <si>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</si>
  <si>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</si>
  <si>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</si>
  <si>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</si>
  <si>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</si>
  <si>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</si>
  <si>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</si>
  <si>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</si>
  <si>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</si>
  <si>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</si>
  <si>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</si>
  <si>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</si>
  <si>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</si>
  <si>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</si>
  <si>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</si>
  <si>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</si>
  <si>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</si>
  <si>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</si>
  <si>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</si>
  <si>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</si>
  <si>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</si>
  <si>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</si>
  <si>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</si>
  <si>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</si>
  <si>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</si>
  <si>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</si>
  <si>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</si>
  <si>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</si>
  <si>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</si>
  <si>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</si>
  <si>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</si>
  <si>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</si>
  <si>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</si>
  <si>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</si>
  <si>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</si>
  <si>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</si>
  <si>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</si>
  <si>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</si>
  <si>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</si>
  <si>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</si>
  <si>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</si>
  <si>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</si>
  <si>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</si>
  <si>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</si>
  <si>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</si>
  <si>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</si>
  <si>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</si>
  <si>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</si>
  <si>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</si>
  <si>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</si>
  <si>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</si>
  <si>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</si>
  <si>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</si>
  <si>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</si>
  <si>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</si>
  <si>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</si>
  <si>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</si>
  <si>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</si>
  <si>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</si>
  <si>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</si>
  <si>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</si>
  <si>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</si>
  <si>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</si>
  <si>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</si>
  <si>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</si>
  <si>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</si>
  <si>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</si>
  <si>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</si>
  <si>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</si>
  <si>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</si>
  <si>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</si>
  <si>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</si>
  <si>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</si>
  <si>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</si>
  <si>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</si>
  <si>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</si>
  <si>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</si>
  <si>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</si>
  <si>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</si>
  <si>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</si>
  <si>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</si>
  <si>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</si>
  <si>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</si>
  <si>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</si>
  <si>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</si>
  <si>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</si>
  <si>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</si>
  <si>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</si>
  <si>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</si>
  <si>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</si>
  <si>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</si>
  <si>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</si>
  <si>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</si>
  <si>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</si>
  <si>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</si>
  <si>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</si>
  <si>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</si>
  <si>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</si>
  <si>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</si>
  <si>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</si>
  <si>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</si>
  <si>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</si>
  <si>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</si>
  <si>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</si>
  <si>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</si>
  <si>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</si>
  <si>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</si>
  <si>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</si>
  <si>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</si>
  <si>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</si>
  <si>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</si>
  <si>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</si>
  <si>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</si>
  <si>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</si>
  <si>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</si>
  <si>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</si>
  <si>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</si>
  <si>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</si>
  <si>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</si>
  <si>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</si>
  <si>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</si>
  <si>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</si>
  <si>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</si>
  <si>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</si>
  <si>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</si>
  <si>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</si>
  <si>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</si>
  <si>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</si>
  <si>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</si>
  <si>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</si>
  <si>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</si>
  <si>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</si>
  <si>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</si>
  <si>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</si>
  <si>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</si>
  <si>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</si>
  <si>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</si>
  <si>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</si>
  <si>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</si>
  <si>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</si>
  <si>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</si>
  <si>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</si>
  <si>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</si>
  <si>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</si>
  <si>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</si>
  <si>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</si>
  <si>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</si>
  <si>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</si>
  <si>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</si>
  <si>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</si>
  <si>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</si>
  <si>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</si>
  <si>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</si>
  <si>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</si>
  <si>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</si>
  <si>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</si>
  <si>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</si>
  <si>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</si>
  <si>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</si>
  <si>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</si>
  <si>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</si>
  <si>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</si>
  <si>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</si>
  <si>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</si>
  <si>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</si>
  <si>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</si>
  <si>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</si>
  <si>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</si>
  <si>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</si>
  <si>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</si>
  <si>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</si>
  <si>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</si>
  <si>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</si>
  <si>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</si>
  <si>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</si>
  <si>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</si>
  <si>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</si>
  <si>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</si>
  <si>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</si>
  <si>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</si>
  <si>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</si>
  <si>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</si>
  <si>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</si>
  <si>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</si>
  <si>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</si>
  <si>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</si>
  <si>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</si>
  <si>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</si>
  <si>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</si>
  <si>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</si>
  <si>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</si>
  <si>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</si>
  <si>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</si>
  <si>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</si>
  <si>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</si>
  <si>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</si>
  <si>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</si>
  <si>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</si>
  <si>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</si>
  <si>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</si>
  <si>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</si>
  <si>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</si>
  <si>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</si>
  <si>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</si>
  <si>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</si>
  <si>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</si>
  <si>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</si>
  <si>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</si>
  <si>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</si>
  <si>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</si>
  <si>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</si>
  <si>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</si>
  <si>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</si>
  <si>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</si>
  <si>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</si>
  <si>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</si>
  <si>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</si>
  <si>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</si>
  <si>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</si>
  <si>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</si>
  <si>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</si>
  <si>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</si>
  <si>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</si>
  <si>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</si>
  <si>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</si>
  <si>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</si>
  <si>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</si>
  <si>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</si>
  <si>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</si>
  <si>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</si>
  <si>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</si>
  <si>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</si>
  <si>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</si>
  <si>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</si>
  <si>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</si>
  <si>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</si>
  <si>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</si>
  <si>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</si>
  <si>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</si>
  <si>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</si>
  <si>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</si>
  <si>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</si>
  <si>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</si>
  <si>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</si>
  <si>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</si>
  <si>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</si>
  <si>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</si>
  <si>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</si>
  <si>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</si>
  <si>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</si>
  <si>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</si>
  <si>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</si>
  <si>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</si>
  <si>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</si>
  <si>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</si>
  <si>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</si>
  <si>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</si>
  <si>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</si>
  <si>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</si>
  <si>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</si>
  <si>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</si>
  <si>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</si>
  <si>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</si>
  <si>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</si>
  <si>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</si>
  <si>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</si>
  <si>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</si>
  <si>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</si>
  <si>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</si>
  <si>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</si>
  <si>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</si>
  <si>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</si>
  <si>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</si>
  <si>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</si>
  <si>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</si>
  <si>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</si>
  <si>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</si>
  <si>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</si>
  <si>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</si>
  <si>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</si>
  <si>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</si>
  <si>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</si>
  <si>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</si>
  <si>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</si>
  <si>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</si>
  <si>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</si>
  <si>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</si>
  <si>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</si>
  <si>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</si>
  <si>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</si>
  <si>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</si>
  <si>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</si>
  <si>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</si>
  <si>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</si>
  <si>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</si>
  <si>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</si>
  <si>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</si>
  <si>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</si>
  <si>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</si>
  <si>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</si>
  <si>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</si>
  <si>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</si>
  <si>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</si>
  <si>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</si>
  <si>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</si>
  <si>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</si>
  <si>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</si>
  <si>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</si>
  <si>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</si>
  <si>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</si>
  <si>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</si>
  <si>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</si>
  <si>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</si>
  <si>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</si>
  <si>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</si>
  <si>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</si>
  <si>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</si>
  <si>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</si>
  <si>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</si>
  <si>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</si>
  <si>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</si>
  <si>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</si>
  <si>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</si>
  <si>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</si>
  <si>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</si>
  <si>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</si>
  <si>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</si>
  <si>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</si>
  <si>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</si>
  <si>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</si>
  <si>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</si>
  <si>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</si>
  <si>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</si>
  <si>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</si>
  <si>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</si>
  <si>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</si>
  <si>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</si>
  <si>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</si>
  <si>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</si>
  <si>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</si>
  <si>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</si>
  <si>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</si>
  <si>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</si>
  <si>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</si>
  <si>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</si>
  <si>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</si>
  <si>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</si>
  <si>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</si>
  <si>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</si>
  <si>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</si>
  <si>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</si>
  <si>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</si>
  <si>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</si>
  <si>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</si>
  <si>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</si>
  <si>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</si>
  <si>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</si>
  <si>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</si>
  <si>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</si>
  <si>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</si>
  <si>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</si>
  <si>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</si>
  <si>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</si>
  <si>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</si>
  <si>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</si>
  <si>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</si>
  <si>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</si>
  <si>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</si>
  <si>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</si>
  <si>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</si>
  <si>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</si>
  <si>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</si>
  <si>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</si>
  <si>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</si>
  <si>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</si>
  <si>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</si>
  <si>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</si>
  <si>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</si>
  <si>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</si>
  <si>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</si>
  <si>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</si>
  <si>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</si>
  <si>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</si>
  <si>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</si>
  <si>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</si>
  <si>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</si>
  <si>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</si>
  <si>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</si>
  <si>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</si>
  <si>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</si>
  <si>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</si>
  <si>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</si>
  <si>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</si>
  <si>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</si>
  <si>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</si>
  <si>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</si>
  <si>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</si>
  <si>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</si>
  <si>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</si>
  <si>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</si>
  <si>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</si>
  <si>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</si>
  <si>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</si>
  <si>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</si>
  <si>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</si>
  <si>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</si>
  <si>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</si>
  <si>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</si>
  <si>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</si>
  <si>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</si>
  <si>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</si>
  <si>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</si>
  <si>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</si>
  <si>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</si>
  <si>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</si>
  <si>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</si>
  <si>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</si>
  <si>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</si>
  <si>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</si>
  <si>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</si>
  <si>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</si>
  <si>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</si>
  <si>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</si>
  <si>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</si>
  <si>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</si>
  <si>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</si>
  <si>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</si>
  <si>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</si>
  <si>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</si>
  <si>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</si>
  <si>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</si>
  <si>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</si>
  <si>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</si>
  <si>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</si>
  <si>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</si>
  <si>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</si>
  <si>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</si>
  <si>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</si>
  <si>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</si>
  <si>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</si>
  <si>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</si>
  <si>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</si>
  <si>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</si>
  <si>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</si>
  <si>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</si>
  <si>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</si>
  <si>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</si>
  <si>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</si>
  <si>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</si>
  <si>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</si>
  <si>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</si>
  <si>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</si>
  <si>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</si>
  <si>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</si>
  <si>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</si>
  <si>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</si>
  <si>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</si>
  <si>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</si>
  <si>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</si>
  <si>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</si>
  <si>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</si>
  <si>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</si>
  <si>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</si>
  <si>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</si>
  <si>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</si>
  <si>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</si>
  <si>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</si>
  <si>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</si>
  <si>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</si>
  <si>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</si>
  <si>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</si>
  <si>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</si>
  <si>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</si>
  <si>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</si>
  <si>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</si>
  <si>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</si>
  <si>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</si>
  <si>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</si>
  <si>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</si>
  <si>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</si>
  <si>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</si>
  <si>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</si>
  <si>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</si>
  <si>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</si>
  <si>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</si>
  <si>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</si>
  <si>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</si>
  <si>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</si>
  <si>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</si>
  <si>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</si>
  <si>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</si>
  <si>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</si>
  <si>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</si>
  <si>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</si>
  <si>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</si>
  <si>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</si>
  <si>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</si>
  <si>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</si>
  <si>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</si>
  <si>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</si>
  <si>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</si>
  <si>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</si>
  <si>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</si>
  <si>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</si>
  <si>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</si>
  <si>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</si>
  <si>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</si>
  <si>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</si>
  <si>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</si>
  <si>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</si>
  <si>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</si>
  <si>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</si>
  <si>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</si>
  <si>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</si>
  <si>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</si>
  <si>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</si>
  <si>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</si>
  <si>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</si>
  <si>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</si>
  <si>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</si>
  <si>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</si>
  <si>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</si>
  <si>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</si>
  <si>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</si>
  <si>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</si>
  <si>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</si>
  <si>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</si>
  <si>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</si>
  <si>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</si>
  <si>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</si>
  <si>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</si>
  <si>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</si>
  <si>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</si>
  <si>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</si>
  <si>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</si>
  <si>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</si>
  <si>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</si>
  <si>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</si>
  <si>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</si>
  <si>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</si>
  <si>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</si>
  <si>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</si>
  <si>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</si>
  <si>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</si>
  <si>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</si>
  <si>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</si>
  <si>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</si>
  <si>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</si>
  <si>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</si>
  <si>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</si>
  <si>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</si>
  <si>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</si>
  <si>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</si>
  <si>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</si>
  <si>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</si>
  <si>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</si>
  <si>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</si>
  <si>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</si>
  <si>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</si>
  <si>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</si>
  <si>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</si>
  <si>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</si>
  <si>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</si>
  <si>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</si>
  <si>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</si>
  <si>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</si>
  <si>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</si>
  <si>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</si>
  <si>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</si>
  <si>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</si>
  <si>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</si>
  <si>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</si>
  <si>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</si>
  <si>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</si>
  <si>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</si>
  <si>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</si>
  <si>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</si>
  <si>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</si>
  <si>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</si>
  <si>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</si>
  <si>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</si>
  <si>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</si>
  <si>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</si>
  <si>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</si>
  <si>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</si>
  <si>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</si>
  <si>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</si>
  <si>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</si>
  <si>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</si>
  <si>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</si>
  <si>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</si>
  <si>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</si>
  <si>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</si>
  <si>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</si>
  <si>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</si>
  <si>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</si>
  <si>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</si>
  <si>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</si>
  <si>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</si>
  <si>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</si>
  <si>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</si>
  <si>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</si>
  <si>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</si>
  <si>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</si>
  <si>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</si>
  <si>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</si>
  <si>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</si>
  <si>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</si>
  <si>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</si>
  <si>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</si>
  <si>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</si>
  <si>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</si>
  <si>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</si>
  <si>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</si>
  <si>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</si>
  <si>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</si>
  <si>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</si>
  <si>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</si>
  <si>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</si>
  <si>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</si>
  <si>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</si>
  <si>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</si>
  <si>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</si>
  <si>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</si>
  <si>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</si>
  <si>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</si>
  <si>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</si>
  <si>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</si>
  <si>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</si>
  <si>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</si>
  <si>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</si>
  <si>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</si>
  <si>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</si>
  <si>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</si>
  <si>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</si>
  <si>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</si>
  <si>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</si>
  <si>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</si>
  <si>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</si>
  <si>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</si>
  <si>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</si>
  <si>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</si>
  <si>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</si>
  <si>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</si>
  <si>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</si>
  <si>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</si>
  <si>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</si>
  <si>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</si>
  <si>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</si>
  <si>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</si>
  <si>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</si>
  <si>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</si>
  <si>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</si>
  <si>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</si>
  <si>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</si>
  <si>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</si>
  <si>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</si>
  <si>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</si>
  <si>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</si>
  <si>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</si>
  <si>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</si>
  <si>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</si>
  <si>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</si>
  <si>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</si>
  <si>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</si>
  <si>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</si>
  <si>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</si>
  <si>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</si>
  <si>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</si>
  <si>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</si>
  <si>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</si>
  <si>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</si>
  <si>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</si>
  <si>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</si>
  <si>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</si>
  <si>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</si>
  <si>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</si>
  <si>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</si>
  <si>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</si>
  <si>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</si>
  <si>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</si>
  <si>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</si>
  <si>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</si>
  <si>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</si>
  <si>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</si>
  <si>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</si>
  <si>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</si>
  <si>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</si>
  <si>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</si>
  <si>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</si>
  <si>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</si>
  <si>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</si>
  <si>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</si>
  <si>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</si>
  <si>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</si>
  <si>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</si>
  <si>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</si>
  <si>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</si>
  <si>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</si>
  <si>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</si>
  <si>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</si>
  <si>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</si>
  <si>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</si>
  <si>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</si>
  <si>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</si>
  <si>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</si>
  <si>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</si>
  <si>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</si>
  <si>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</si>
  <si>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</si>
  <si>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</si>
  <si>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</si>
  <si>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</si>
  <si>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</si>
  <si>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</si>
  <si>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</si>
  <si>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</si>
  <si>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</si>
  <si>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</si>
  <si>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</si>
  <si>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</si>
  <si>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</si>
  <si>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</si>
  <si>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</si>
  <si>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</si>
  <si>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</si>
  <si>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</si>
  <si>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</si>
  <si>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</si>
  <si>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</si>
  <si>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</si>
  <si>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</si>
  <si>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</si>
  <si>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</si>
  <si>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</si>
  <si>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</si>
  <si>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</si>
  <si>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</si>
  <si>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</si>
  <si>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</si>
  <si>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</si>
  <si>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</si>
  <si>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</si>
  <si>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</si>
  <si>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</si>
  <si>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</si>
  <si>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</si>
  <si>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</si>
  <si>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</si>
  <si>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</si>
  <si>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</si>
  <si>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</si>
  <si>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</si>
  <si>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</si>
  <si>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</si>
  <si>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</si>
  <si>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</si>
  <si>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</si>
  <si>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</si>
  <si>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</si>
  <si>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</si>
  <si>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</si>
  <si>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</si>
  <si>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</si>
  <si>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</si>
  <si>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</si>
  <si>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</si>
  <si>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</si>
  <si>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</si>
  <si>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</si>
  <si>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</si>
  <si>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</si>
  <si>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</si>
  <si>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</si>
  <si>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</si>
  <si>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</si>
  <si>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</si>
  <si>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</si>
  <si>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</si>
  <si>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</si>
  <si>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</si>
  <si>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</si>
  <si>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</si>
  <si>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</si>
  <si>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</si>
  <si>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</si>
  <si>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</si>
  <si>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</si>
  <si>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</si>
  <si>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</si>
  <si>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</si>
  <si>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</si>
  <si>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</si>
  <si>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</si>
  <si>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</si>
  <si>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</si>
  <si>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</si>
  <si>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</si>
  <si>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</si>
  <si>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</si>
  <si>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</si>
  <si>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</si>
  <si>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</si>
  <si>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</si>
  <si>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</si>
  <si>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</si>
  <si>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</si>
  <si>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</si>
  <si>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</si>
  <si>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</si>
  <si>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</si>
  <si>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</si>
  <si>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</si>
  <si>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</si>
  <si>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</si>
  <si>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</si>
  <si>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</si>
  <si>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</si>
  <si>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</si>
  <si>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</si>
  <si>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</si>
  <si>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</si>
  <si>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</si>
  <si>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</si>
  <si>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</si>
  <si>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</si>
  <si>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</si>
  <si>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</si>
  <si>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</si>
  <si>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</si>
  <si>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</si>
  <si>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</si>
  <si>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</si>
  <si>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</si>
  <si>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</si>
  <si>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</si>
  <si>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</si>
  <si>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</si>
  <si>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</si>
  <si>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</si>
  <si>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</si>
  <si>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</si>
  <si>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</si>
  <si>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</si>
  <si>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</si>
  <si>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</si>
  <si>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</si>
  <si>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</si>
  <si>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</si>
  <si>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</si>
  <si>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</si>
  <si>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</si>
  <si>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</si>
  <si>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</si>
  <si>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</si>
  <si>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</si>
  <si>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</si>
  <si>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</si>
  <si>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</si>
  <si>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</si>
  <si>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</si>
  <si>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</si>
  <si>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</si>
  <si>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</si>
  <si>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</si>
  <si>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</si>
  <si>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</si>
  <si>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</si>
  <si>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</si>
  <si>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</si>
  <si>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</si>
  <si>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</si>
  <si>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</si>
  <si>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</si>
  <si>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</si>
  <si>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</si>
  <si>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</si>
  <si>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</si>
  <si>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</si>
  <si>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</si>
  <si>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</si>
  <si>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</si>
  <si>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</si>
  <si>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</si>
  <si>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</si>
  <si>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</si>
  <si>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</si>
  <si>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</si>
  <si>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</si>
  <si>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</si>
  <si>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</si>
  <si>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</si>
  <si>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</si>
  <si>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</si>
  <si>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</si>
  <si>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</si>
  <si>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</si>
  <si>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</si>
  <si>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</si>
  <si>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</si>
  <si>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</si>
  <si>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</si>
  <si>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</si>
  <si>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</si>
  <si>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</si>
  <si>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</si>
  <si>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</si>
  <si>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</si>
  <si>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</si>
  <si>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</si>
  <si>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</si>
  <si>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</si>
  <si>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</si>
  <si>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</si>
  <si>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</si>
  <si>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</si>
  <si>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</si>
  <si>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</si>
  <si>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</si>
  <si>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</si>
  <si>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</si>
  <si>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</si>
  <si>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</si>
  <si>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</si>
  <si>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</si>
  <si>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</si>
  <si>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</si>
  <si>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</si>
  <si>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</si>
  <si>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</si>
  <si>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</si>
  <si>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</si>
  <si>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</si>
  <si>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</si>
  <si>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</si>
  <si>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</si>
  <si>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</si>
  <si>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</si>
  <si>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</si>
  <si>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</si>
  <si>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</si>
  <si>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</si>
  <si>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</si>
  <si>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</si>
  <si>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</si>
  <si>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</si>
  <si>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</si>
  <si>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</si>
  <si>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</si>
  <si>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</si>
  <si>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</si>
  <si>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</si>
  <si>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</si>
  <si>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</si>
  <si>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</si>
  <si>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</si>
  <si>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</si>
  <si>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</si>
  <si>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</si>
  <si>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</si>
  <si>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</si>
  <si>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</si>
  <si>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</si>
  <si>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</si>
  <si>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</si>
  <si>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</si>
  <si>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</si>
  <si>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</si>
  <si>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</si>
  <si>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</si>
  <si>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</si>
  <si>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</si>
  <si>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</si>
  <si>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</si>
  <si>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</si>
  <si>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</si>
  <si>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</si>
  <si>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</si>
  <si>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</si>
  <si>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</si>
  <si>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</si>
  <si>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</si>
  <si>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</si>
  <si>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</si>
  <si>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</si>
  <si>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</si>
  <si>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</si>
  <si>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</si>
  <si>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</si>
  <si>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</si>
  <si>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</si>
  <si>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</si>
  <si>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</si>
  <si>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</si>
  <si>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</si>
  <si>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</si>
  <si>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</si>
  <si>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</si>
  <si>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</si>
  <si>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</si>
  <si>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</si>
  <si>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</si>
  <si>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</si>
  <si>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</si>
  <si>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</si>
  <si>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</si>
  <si>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</si>
  <si>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</si>
  <si>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</si>
  <si>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</si>
  <si>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</si>
  <si>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</si>
  <si>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</si>
  <si>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</si>
  <si>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</si>
  <si>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</si>
  <si>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</si>
  <si>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</si>
  <si>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</si>
  <si>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</si>
  <si>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</si>
  <si>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</si>
  <si>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</si>
  <si>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</si>
  <si>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</si>
  <si>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</si>
  <si>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</si>
  <si>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</si>
  <si>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</si>
  <si>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</si>
  <si>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</si>
  <si>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</si>
  <si>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</si>
  <si>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</si>
  <si>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</si>
  <si>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</si>
  <si>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</si>
  <si>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</si>
  <si>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</si>
  <si>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</si>
  <si>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</si>
  <si>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</si>
  <si>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</si>
  <si>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</si>
  <si>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</si>
  <si>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</si>
  <si>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</si>
  <si>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</si>
  <si>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</si>
  <si>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</si>
  <si>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</si>
  <si>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</si>
  <si>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</si>
  <si>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</si>
  <si>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</si>
  <si>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</si>
  <si>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</si>
  <si>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</si>
  <si>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</si>
  <si>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</si>
  <si>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</si>
  <si>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</si>
  <si>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</si>
  <si>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</si>
  <si>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</si>
  <si>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</si>
  <si>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</si>
  <si>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</si>
  <si>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</si>
  <si>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</si>
  <si>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</si>
  <si>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</si>
  <si>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</si>
  <si>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</si>
  <si>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</si>
  <si>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</si>
  <si>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</si>
  <si>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</si>
  <si>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</si>
  <si>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</si>
  <si>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</si>
  <si>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</si>
  <si>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</si>
  <si>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</si>
  <si>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</si>
  <si>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</si>
  <si>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</si>
  <si>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</si>
  <si>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</si>
  <si>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</si>
  <si>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</si>
  <si>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</si>
  <si>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</si>
  <si>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</si>
  <si>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</si>
  <si>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</si>
  <si>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</si>
  <si>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</si>
  <si>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</si>
  <si>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</si>
  <si>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</si>
  <si>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</si>
  <si>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</si>
  <si>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</si>
  <si>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</si>
  <si>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</si>
  <si>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</si>
  <si>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</si>
  <si>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</si>
  <si>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</si>
  <si>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</si>
  <si>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</si>
  <si>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</si>
  <si>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</si>
  <si>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</si>
  <si>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</si>
  <si>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</si>
  <si>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</si>
  <si>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</si>
  <si>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</si>
  <si>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</si>
  <si>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</si>
  <si>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</si>
  <si>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</si>
  <si>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</si>
  <si>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</si>
  <si>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</si>
  <si>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</si>
  <si>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</si>
  <si>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</si>
  <si>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</si>
  <si>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</si>
  <si>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</si>
  <si>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</si>
  <si>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</si>
  <si>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</si>
  <si>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</si>
  <si>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</si>
  <si>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</si>
  <si>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</si>
  <si>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</si>
  <si>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</si>
  <si>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</si>
  <si>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</si>
  <si>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</si>
  <si>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</si>
  <si>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</si>
  <si>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</si>
  <si>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</si>
  <si>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</si>
  <si>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</si>
  <si>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</si>
  <si>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</si>
  <si>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</si>
  <si>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</si>
  <si>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</si>
  <si>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</si>
  <si>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</si>
  <si>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</si>
  <si>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</si>
  <si>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</si>
  <si>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</si>
  <si>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</si>
  <si>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</si>
  <si>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</si>
  <si>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</si>
  <si>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</si>
  <si>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</si>
  <si>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</si>
  <si>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</si>
  <si>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</si>
  <si>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</si>
  <si>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</si>
  <si>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</si>
  <si>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</si>
  <si>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</si>
  <si>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</si>
  <si>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</si>
  <si>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</si>
  <si>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</si>
  <si>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</si>
  <si>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</si>
  <si>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</si>
  <si>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</si>
  <si>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</si>
  <si>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</si>
  <si>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</si>
  <si>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</si>
  <si>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</si>
  <si>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</si>
  <si>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</si>
  <si>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</si>
  <si>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</si>
  <si>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</si>
  <si>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</si>
  <si>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</si>
  <si>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</si>
  <si>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</si>
  <si>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</si>
  <si>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</si>
  <si>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</si>
  <si>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</si>
  <si>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</si>
  <si>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</si>
  <si>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</si>
  <si>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</si>
  <si>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</si>
  <si>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</si>
  <si>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</si>
  <si>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</si>
  <si>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</si>
  <si>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</si>
  <si>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</si>
  <si>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</si>
  <si>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</si>
  <si>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</si>
  <si>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</si>
  <si>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</si>
  <si>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</si>
  <si>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</si>
  <si>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</si>
  <si>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</si>
  <si>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</si>
  <si>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</si>
  <si>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</si>
  <si>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</si>
  <si>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</si>
  <si>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</si>
  <si>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</si>
  <si>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</si>
  <si>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</si>
  <si>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</si>
  <si>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</si>
  <si>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</si>
  <si>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</si>
  <si>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</si>
  <si>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</si>
  <si>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</si>
  <si>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</si>
  <si>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</si>
  <si>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</si>
  <si>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</si>
  <si>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</si>
  <si>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</si>
  <si>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</si>
  <si>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</si>
  <si>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</si>
  <si>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</si>
  <si>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</si>
  <si>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</si>
  <si>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</si>
  <si>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</si>
  <si>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</si>
  <si>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</si>
  <si>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</si>
  <si>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</si>
  <si>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</si>
  <si>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</si>
  <si>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</si>
  <si>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</si>
  <si>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</si>
  <si>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</si>
  <si>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</si>
  <si>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</si>
  <si>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</si>
  <si>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</si>
  <si>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</si>
  <si>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</si>
  <si>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</si>
  <si>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</si>
  <si>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</si>
  <si>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</si>
  <si>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</si>
  <si>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</si>
  <si>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</si>
  <si>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</si>
  <si>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</si>
  <si>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</si>
  <si>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</si>
  <si>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</si>
  <si>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</si>
  <si>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</si>
  <si>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</si>
  <si>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</si>
  <si>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</si>
  <si>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</si>
  <si>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</si>
  <si>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</si>
  <si>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</si>
  <si>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</si>
  <si>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</si>
  <si>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</si>
  <si>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</si>
  <si>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</si>
  <si>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</si>
  <si>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</si>
  <si>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</si>
  <si>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</si>
  <si>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</si>
  <si>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</si>
  <si>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</si>
  <si>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</si>
  <si>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</si>
  <si>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</si>
  <si>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</si>
  <si>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</si>
  <si>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</si>
  <si>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</si>
  <si>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</si>
  <si>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</si>
  <si>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</si>
  <si>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</si>
  <si>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</si>
  <si>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</si>
  <si>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</si>
  <si>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</si>
  <si>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</si>
  <si>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</si>
  <si>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</si>
  <si>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</si>
  <si>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</si>
  <si>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</si>
  <si>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</si>
  <si>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</si>
  <si>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</si>
  <si>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</si>
  <si>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</si>
  <si>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</si>
  <si>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</si>
  <si>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</si>
  <si>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</si>
  <si>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</si>
  <si>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</si>
  <si>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</si>
  <si>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</si>
  <si>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</si>
  <si>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</si>
  <si>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</si>
  <si>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</si>
  <si>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</si>
  <si>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</si>
  <si>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</si>
  <si>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</si>
  <si>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</si>
  <si>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</si>
  <si>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</si>
  <si>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</si>
  <si>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</si>
  <si>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</si>
  <si>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</si>
  <si>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</si>
  <si>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</si>
  <si>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</si>
  <si>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</si>
  <si>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</si>
  <si>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</si>
  <si>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</si>
  <si>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</si>
  <si>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</si>
  <si>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</si>
  <si>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</si>
  <si>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</si>
  <si>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</si>
  <si>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</si>
  <si>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</si>
  <si>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</si>
  <si>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</si>
  <si>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</si>
  <si>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</si>
  <si>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</si>
  <si>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</si>
  <si>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</si>
  <si>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</si>
  <si>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</si>
  <si>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</si>
  <si>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</si>
  <si>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</si>
  <si>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</si>
  <si>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</si>
  <si>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</si>
  <si>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</si>
  <si>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</si>
  <si>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</si>
  <si>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</si>
  <si>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</si>
  <si>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</si>
  <si>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</si>
  <si>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</si>
  <si>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</si>
  <si>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</si>
  <si>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</si>
  <si>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</si>
  <si>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</si>
  <si>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</si>
  <si>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</si>
  <si>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</si>
  <si>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</si>
  <si>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</si>
  <si>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</si>
  <si>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</si>
  <si>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</si>
  <si>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</si>
  <si>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</si>
  <si>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</si>
  <si>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</si>
  <si>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</si>
  <si>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</si>
  <si>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</si>
  <si>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</si>
  <si>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</si>
  <si>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</si>
  <si>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</si>
  <si>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</si>
  <si>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</si>
  <si>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</si>
  <si>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</si>
  <si>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</si>
  <si>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</si>
  <si>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</si>
  <si>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</si>
  <si>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</si>
  <si>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</si>
  <si>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</si>
  <si>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</si>
  <si>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</si>
  <si>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</si>
  <si>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</si>
  <si>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</si>
  <si>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</si>
  <si>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</si>
  <si>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</si>
  <si>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</si>
  <si>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</si>
  <si>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</si>
  <si>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</si>
  <si>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</si>
  <si>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</si>
  <si>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</si>
  <si>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</si>
  <si>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</si>
  <si>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</si>
  <si>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</si>
  <si>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</si>
  <si>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</si>
  <si>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</si>
  <si>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</si>
  <si>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</si>
  <si>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</si>
  <si>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</si>
  <si>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</si>
  <si>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</si>
  <si>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</si>
  <si>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</si>
  <si>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</si>
  <si>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</si>
  <si>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</si>
  <si>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</si>
  <si>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</si>
  <si>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</si>
  <si>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</si>
  <si>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</si>
  <si>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</si>
  <si>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</si>
  <si>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</si>
  <si>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</si>
  <si>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</si>
  <si>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</si>
  <si>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</si>
  <si>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</si>
  <si>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</si>
  <si>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</si>
  <si>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</si>
  <si>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</si>
  <si>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</si>
  <si>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</si>
  <si>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</si>
  <si>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</si>
  <si>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</si>
  <si>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</si>
  <si>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</si>
  <si>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</si>
  <si>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</si>
  <si>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</si>
  <si>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</si>
  <si>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</si>
  <si>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</si>
  <si>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</si>
  <si>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</si>
  <si>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</si>
  <si>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</si>
  <si>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</si>
  <si>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</si>
  <si>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</si>
  <si>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</si>
  <si>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</si>
  <si>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</si>
  <si>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</si>
  <si>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</si>
  <si>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</si>
  <si>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</si>
  <si>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</si>
  <si>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</si>
  <si>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</si>
  <si>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</si>
  <si>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</si>
  <si>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</si>
  <si>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</si>
  <si>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</si>
  <si>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</si>
  <si>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</si>
  <si>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</si>
  <si>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</si>
  <si>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</si>
  <si>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</si>
  <si>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</si>
  <si>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</si>
  <si>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</si>
  <si>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</si>
  <si>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</si>
  <si>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</si>
  <si>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</si>
  <si>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</si>
  <si>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</si>
  <si>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</si>
  <si>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</si>
  <si>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</si>
  <si>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</si>
  <si>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</si>
  <si>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</si>
  <si>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</si>
  <si>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</si>
  <si>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</si>
  <si>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</si>
  <si>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</si>
  <si>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</si>
  <si>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</si>
  <si>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</si>
  <si>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</si>
  <si>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</si>
  <si>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</si>
  <si>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</si>
  <si>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</si>
  <si>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</si>
  <si>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</si>
  <si>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</si>
  <si>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</si>
  <si>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</si>
  <si>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</si>
  <si>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</si>
  <si>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</si>
  <si>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</si>
  <si>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</si>
  <si>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</si>
  <si>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</si>
  <si>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</si>
  <si>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</si>
  <si>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</si>
  <si>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</si>
  <si>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</si>
  <si>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</si>
  <si>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</si>
  <si>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</si>
  <si>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</si>
  <si>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</si>
  <si>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</si>
  <si>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</si>
  <si>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</si>
  <si>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</si>
  <si>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</si>
  <si>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</si>
  <si>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</si>
  <si>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</si>
  <si>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</si>
  <si>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</si>
  <si>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</si>
  <si>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</si>
  <si>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</si>
  <si>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</si>
  <si>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</si>
  <si>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</si>
  <si>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</si>
  <si>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</si>
  <si>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</si>
  <si>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</si>
  <si>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</si>
  <si>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</si>
  <si>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</si>
  <si>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</si>
  <si>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</si>
  <si>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</si>
  <si>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</si>
  <si>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</si>
  <si>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</si>
  <si>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</si>
  <si>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</si>
  <si>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</si>
  <si>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</si>
  <si>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</si>
  <si>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</si>
  <si>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</si>
  <si>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</si>
  <si>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</si>
  <si>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</si>
  <si>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</si>
  <si>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</si>
  <si>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</si>
  <si>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</si>
  <si>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</si>
  <si>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</si>
  <si>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</si>
  <si>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</si>
  <si>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</si>
  <si>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</si>
  <si>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</si>
  <si>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</si>
  <si>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</si>
  <si>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</si>
  <si>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</si>
  <si>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</si>
  <si>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</si>
  <si>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</si>
  <si>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</si>
  <si>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</si>
  <si>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</si>
  <si>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</si>
  <si>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</si>
  <si>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</si>
  <si>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</si>
  <si>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</si>
  <si>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</si>
  <si>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</si>
  <si>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</si>
  <si>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</si>
  <si>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</si>
  <si>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</si>
  <si>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</si>
  <si>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</si>
  <si>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</si>
  <si>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</si>
  <si>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</si>
  <si>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</si>
  <si>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</si>
  <si>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</si>
  <si>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</si>
  <si>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</si>
  <si>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</si>
  <si>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</si>
  <si>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</si>
  <si>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</si>
  <si>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</si>
  <si>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</si>
  <si>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</si>
  <si>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</si>
  <si>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</si>
  <si>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</si>
  <si>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</si>
  <si>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</si>
  <si>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</si>
  <si>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</si>
  <si>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</si>
  <si>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</si>
  <si>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</si>
  <si>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</si>
  <si>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</si>
  <si>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</si>
  <si>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</si>
  <si>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</si>
  <si>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</si>
  <si>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</si>
  <si>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</si>
  <si>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</si>
  <si>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</si>
  <si>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</si>
  <si>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</si>
  <si>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</si>
  <si>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</si>
  <si>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</si>
  <si>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</si>
  <si>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</si>
  <si>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</si>
  <si>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</si>
  <si>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</si>
  <si>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</si>
  <si>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</si>
  <si>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</si>
  <si>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</si>
  <si>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</si>
  <si>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</si>
  <si>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</si>
  <si>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</si>
  <si>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</si>
  <si>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</si>
  <si>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</si>
  <si>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</si>
  <si>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</si>
  <si>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</si>
  <si>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</si>
  <si>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</si>
  <si>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</si>
  <si>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</si>
  <si>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</si>
  <si>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</si>
  <si>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</si>
  <si>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</si>
  <si>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</si>
  <si>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</si>
  <si>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</si>
  <si>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</si>
  <si>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</si>
  <si>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</si>
  <si>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</si>
  <si>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</si>
  <si>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</si>
  <si>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</si>
  <si>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</si>
  <si>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</si>
  <si>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</si>
  <si>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</si>
  <si>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</si>
  <si>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</si>
  <si>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</si>
  <si>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</si>
  <si>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</si>
  <si>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</si>
  <si>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</si>
  <si>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</si>
  <si>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</si>
  <si>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</si>
  <si>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</si>
  <si>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</si>
  <si>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</si>
  <si>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</si>
  <si>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</si>
  <si>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</si>
  <si>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</si>
  <si>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</si>
  <si>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</si>
  <si>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</si>
  <si>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</si>
  <si>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</si>
  <si>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</si>
  <si>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</si>
  <si>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</si>
  <si>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</si>
  <si>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</si>
  <si>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</si>
  <si>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</si>
  <si>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</si>
  <si>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</si>
  <si>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</si>
  <si>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</si>
  <si>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</si>
  <si>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</si>
  <si>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</si>
  <si>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</si>
  <si>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</si>
  <si>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</si>
  <si>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</si>
  <si>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</si>
  <si>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</si>
  <si>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</si>
  <si>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</si>
  <si>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</si>
  <si>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</si>
  <si>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</si>
  <si>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</si>
  <si>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</si>
  <si>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</si>
  <si>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</si>
  <si>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</si>
  <si>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</si>
  <si>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</si>
  <si>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</si>
  <si>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</si>
  <si>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</si>
  <si>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</si>
  <si>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</si>
  <si>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</si>
  <si>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</si>
  <si>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</si>
  <si>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</si>
  <si>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</si>
  <si>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</si>
  <si>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</si>
  <si>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</si>
  <si>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</si>
  <si>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</si>
  <si>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</si>
  <si>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</si>
  <si>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</si>
  <si>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</si>
  <si>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</si>
  <si>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</si>
  <si>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</si>
  <si>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</si>
  <si>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</si>
  <si>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</si>
  <si>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</si>
  <si>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</si>
  <si>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</si>
  <si>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</si>
  <si>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</si>
  <si>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</si>
  <si>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</si>
  <si>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</si>
  <si>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</si>
  <si>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</si>
  <si>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</si>
  <si>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</si>
  <si>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</si>
  <si>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</si>
  <si>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</si>
  <si>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</si>
  <si>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</si>
  <si>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</si>
  <si>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</si>
  <si>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</si>
  <si>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</si>
  <si>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</si>
  <si>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</si>
  <si>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</si>
  <si>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</si>
  <si>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</si>
  <si>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</si>
  <si>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</si>
  <si>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</si>
  <si>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</si>
  <si>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</si>
  <si>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</si>
  <si>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</si>
  <si>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</si>
  <si>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</si>
  <si>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</si>
  <si>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</si>
  <si>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</si>
  <si>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</si>
  <si>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</si>
  <si>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</si>
  <si>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</si>
  <si>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</si>
  <si>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</si>
  <si>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</si>
  <si>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</si>
  <si>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</si>
  <si>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</si>
  <si>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</si>
  <si>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</si>
  <si>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</si>
  <si>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</si>
  <si>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</si>
  <si>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</si>
  <si>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</si>
  <si>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</si>
  <si>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</si>
  <si>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</si>
  <si>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</si>
  <si>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</si>
  <si>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</si>
  <si>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</si>
  <si>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</si>
  <si>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</si>
  <si>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</si>
  <si>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</si>
  <si>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</si>
  <si>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</si>
  <si>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</si>
  <si>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</si>
  <si>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</si>
  <si>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</si>
  <si>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</si>
  <si>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</si>
  <si>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</si>
  <si>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</si>
  <si>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</si>
  <si>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</si>
  <si>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</si>
  <si>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</si>
  <si>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</si>
  <si>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</si>
  <si>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</si>
  <si>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</si>
  <si>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</si>
  <si>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</si>
  <si>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</si>
  <si>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</si>
  <si>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</si>
  <si>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</si>
  <si>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</si>
  <si>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</si>
  <si>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</si>
  <si>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</si>
  <si>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</si>
  <si>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</si>
  <si>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</si>
  <si>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</si>
  <si>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</si>
  <si>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</si>
  <si>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</si>
  <si>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</si>
  <si>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</si>
  <si>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</si>
  <si>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</si>
  <si>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</si>
  <si>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</si>
  <si>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</si>
  <si>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</si>
  <si>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</si>
  <si>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</si>
  <si>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</si>
  <si>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</si>
  <si>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</si>
  <si>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</si>
  <si>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</si>
  <si>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</si>
  <si>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</si>
  <si>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</si>
  <si>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</si>
  <si>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</si>
  <si>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</si>
  <si>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</si>
  <si>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</si>
  <si>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</si>
  <si>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</si>
  <si>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</si>
  <si>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</si>
  <si>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</si>
  <si>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</si>
  <si>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</si>
  <si>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</si>
  <si>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</si>
  <si>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</si>
  <si>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</si>
  <si>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</si>
  <si>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</si>
  <si>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</si>
  <si>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</si>
  <si>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</si>
  <si>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</si>
  <si>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</si>
  <si>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</si>
  <si>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</si>
  <si>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</si>
  <si>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</si>
  <si>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</si>
  <si>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</si>
  <si>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</si>
  <si>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</si>
  <si>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</si>
  <si>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</si>
  <si>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</si>
  <si>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</si>
  <si>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</si>
  <si>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</si>
  <si>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</si>
  <si>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</si>
  <si>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</si>
  <si>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</si>
  <si>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</si>
  <si>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</si>
  <si>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</si>
  <si>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</si>
  <si>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</si>
  <si>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</si>
  <si>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</si>
  <si>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</si>
  <si>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</si>
  <si>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</si>
  <si>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</si>
  <si>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</si>
  <si>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</si>
  <si>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</si>
  <si>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</si>
  <si>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</si>
  <si>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</si>
  <si>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</si>
  <si>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</si>
  <si>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</si>
  <si>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</si>
  <si>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</si>
  <si>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</si>
  <si>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</si>
  <si>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</si>
  <si>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</si>
  <si>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</si>
  <si>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</si>
  <si>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</si>
  <si>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</si>
  <si>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</si>
  <si>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</si>
  <si>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</si>
  <si>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</si>
  <si>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</si>
  <si>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</si>
  <si>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</si>
  <si>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</si>
  <si>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</si>
  <si>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</si>
  <si>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</si>
  <si>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</si>
  <si>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</si>
  <si>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</si>
  <si>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</si>
  <si>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</si>
  <si>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</si>
  <si>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</si>
  <si>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</si>
  <si>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</si>
  <si>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</si>
  <si>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</si>
  <si>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</si>
  <si>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</si>
  <si>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</si>
  <si>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</si>
  <si>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</si>
  <si>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</si>
  <si>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</si>
  <si>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</si>
  <si>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</si>
  <si>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</si>
  <si>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</si>
  <si>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</si>
  <si>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</si>
  <si>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</si>
  <si>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</si>
  <si>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</si>
  <si>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</si>
  <si>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</si>
  <si>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</si>
  <si>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</si>
  <si>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</si>
  <si>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</si>
  <si>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</si>
  <si>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</si>
  <si>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</si>
  <si>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</si>
  <si>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</si>
  <si>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</si>
  <si>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</si>
  <si>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</si>
  <si>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</si>
  <si>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</si>
  <si>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</si>
  <si>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</si>
  <si>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</si>
  <si>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</si>
  <si>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</si>
  <si>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</si>
  <si>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</si>
  <si>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</si>
  <si>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</si>
  <si>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</si>
  <si>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</si>
  <si>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</si>
  <si>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</si>
  <si>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</si>
  <si>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</si>
  <si>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</si>
  <si>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</si>
  <si>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</si>
  <si>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</si>
  <si>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</si>
  <si>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</si>
  <si>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</si>
  <si>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</si>
  <si>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</si>
  <si>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</si>
  <si>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</si>
  <si>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</si>
  <si>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</si>
  <si>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</si>
  <si>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</si>
  <si>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</si>
  <si>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</si>
  <si>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</si>
  <si>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</si>
  <si>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</si>
  <si>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</si>
  <si>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</si>
  <si>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</si>
  <si>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</si>
  <si>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</si>
  <si>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</si>
  <si>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</si>
  <si>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</si>
  <si>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</si>
  <si>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</si>
  <si>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</si>
  <si>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</si>
  <si>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</si>
  <si>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</si>
  <si>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</si>
  <si>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</si>
  <si>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</si>
  <si>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</si>
  <si>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</si>
  <si>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</si>
  <si>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</si>
  <si>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</si>
  <si>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</si>
  <si>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</si>
  <si>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</si>
  <si>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</si>
  <si>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</si>
  <si>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</si>
  <si>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</si>
  <si>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</si>
  <si>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</si>
  <si>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</si>
  <si>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</si>
  <si>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</si>
  <si>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</si>
  <si>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</si>
  <si>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</si>
  <si>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</si>
  <si>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</si>
  <si>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</si>
  <si>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</si>
  <si>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</si>
  <si>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</si>
  <si>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</si>
  <si>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</si>
  <si>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</si>
  <si>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</si>
  <si>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</si>
  <si>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</si>
  <si>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</si>
  <si>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</si>
  <si>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</si>
  <si>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</si>
  <si>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</si>
  <si>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</si>
  <si>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</si>
  <si>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</si>
  <si>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</si>
  <si>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</si>
  <si>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</si>
  <si>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</si>
  <si>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</si>
  <si>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</si>
  <si>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</si>
  <si>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</si>
  <si>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</si>
  <si>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</si>
  <si>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</si>
  <si>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</si>
  <si>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</si>
  <si>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</si>
  <si>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</si>
  <si>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</si>
  <si>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</si>
  <si>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</si>
  <si>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</si>
  <si>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</si>
  <si>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</si>
  <si>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</si>
  <si>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</si>
  <si>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</si>
  <si>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</si>
  <si>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</si>
  <si>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</si>
  <si>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</si>
  <si>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</si>
  <si>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</si>
  <si>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</si>
  <si>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</si>
  <si>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</si>
  <si>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</si>
  <si>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</si>
  <si>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</si>
  <si>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</si>
  <si>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</si>
  <si>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</si>
  <si>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</si>
  <si>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</si>
  <si>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</si>
  <si>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</si>
  <si>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</si>
  <si>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</si>
  <si>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</si>
  <si>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</si>
  <si>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</si>
  <si>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</si>
  <si>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</si>
  <si>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</si>
  <si>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</si>
  <si>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</si>
  <si>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</si>
  <si>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</si>
  <si>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</si>
  <si>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</si>
  <si>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</si>
  <si>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</si>
  <si>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</si>
  <si>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</si>
  <si>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</si>
  <si>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</si>
  <si>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</si>
  <si>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</si>
  <si>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</si>
  <si>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</si>
  <si>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</si>
  <si>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</si>
  <si>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</si>
  <si>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</si>
  <si>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</si>
  <si>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</si>
  <si>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</si>
  <si>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</si>
  <si>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</si>
  <si>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</si>
  <si>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</si>
  <si>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</si>
  <si>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</si>
  <si>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</si>
  <si>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</si>
  <si>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</si>
  <si>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</si>
  <si>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</si>
  <si>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</si>
  <si>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</si>
  <si>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</si>
  <si>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</si>
  <si>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</si>
  <si>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</si>
  <si>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</si>
  <si>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</si>
  <si>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</si>
  <si>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</si>
  <si>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</si>
  <si>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</si>
  <si>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</si>
  <si>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</si>
  <si>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</si>
  <si>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</si>
  <si>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</si>
  <si>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</si>
  <si>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</si>
  <si>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</si>
  <si>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</si>
  <si>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</si>
  <si>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</si>
  <si>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</si>
  <si>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</si>
  <si>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</si>
  <si>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</si>
  <si>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</si>
  <si>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</si>
  <si>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</si>
  <si>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</si>
  <si>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</si>
  <si>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</si>
  <si>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</si>
  <si>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</si>
  <si>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</si>
  <si>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</si>
  <si>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</si>
  <si>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</si>
  <si>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</si>
  <si>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</si>
  <si>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</si>
  <si>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</si>
  <si>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</si>
  <si>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</si>
  <si>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</si>
  <si>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</si>
  <si>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</si>
  <si>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</si>
  <si>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</si>
  <si>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</si>
  <si>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</si>
  <si>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</si>
  <si>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</si>
  <si>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</si>
  <si>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</si>
  <si>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</si>
  <si>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</si>
  <si>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</si>
  <si>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</si>
  <si>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</si>
  <si>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</si>
  <si>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</si>
  <si>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</si>
  <si>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</si>
  <si>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</si>
  <si>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</si>
  <si>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</si>
  <si>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</si>
  <si>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</si>
  <si>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</si>
  <si>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</si>
  <si>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</si>
  <si>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</si>
  <si>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</si>
  <si>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</si>
  <si>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</si>
  <si>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</si>
  <si>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</si>
  <si>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</si>
  <si>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</si>
  <si>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</si>
  <si>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</si>
  <si>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</si>
  <si>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</si>
  <si>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</si>
  <si>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</si>
  <si>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</si>
  <si>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</si>
  <si>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</si>
  <si>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</si>
  <si>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</si>
  <si>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</si>
  <si>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</si>
  <si>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</si>
  <si>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</si>
  <si>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</si>
  <si>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</si>
  <si>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</si>
  <si>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</si>
  <si>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</si>
  <si>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</si>
  <si>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</si>
  <si>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</si>
  <si>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</si>
  <si>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</si>
  <si>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</si>
  <si>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</si>
  <si>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</si>
  <si>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</si>
  <si>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</si>
  <si>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</si>
  <si>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</si>
  <si>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</si>
  <si>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</si>
  <si>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</si>
  <si>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</si>
  <si>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</si>
  <si>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</si>
  <si>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</si>
  <si>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</si>
  <si>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</si>
  <si>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</si>
  <si>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</si>
  <si>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</si>
  <si>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</si>
  <si>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</si>
  <si>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</si>
  <si>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</si>
  <si>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</si>
  <si>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</si>
  <si>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</si>
  <si>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</si>
  <si>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</si>
  <si>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</si>
  <si>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</si>
  <si>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</si>
  <si>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</si>
  <si>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</si>
  <si>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</si>
  <si>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</si>
  <si>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</si>
  <si>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</si>
  <si>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</si>
  <si>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</si>
  <si>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</si>
  <si>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</si>
  <si>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</si>
  <si>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</si>
  <si>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</si>
  <si>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</si>
  <si>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</si>
  <si>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</si>
  <si>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</si>
  <si>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</si>
  <si>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</si>
  <si>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</si>
  <si>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</si>
  <si>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</si>
  <si>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</si>
  <si>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</si>
  <si>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</si>
  <si>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</si>
  <si>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</si>
  <si>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</si>
  <si>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</si>
  <si>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</si>
  <si>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</si>
  <si>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</si>
  <si>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</si>
  <si>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</si>
  <si>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</si>
  <si>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</si>
  <si>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</si>
  <si>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</si>
  <si>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</si>
  <si>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</si>
  <si>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</si>
  <si>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</si>
  <si>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</si>
  <si>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</si>
  <si>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</si>
  <si>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</si>
  <si>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</si>
  <si>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</si>
  <si>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</si>
  <si>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</si>
  <si>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</si>
  <si>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</si>
  <si>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</si>
  <si>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</si>
  <si>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</si>
  <si>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</si>
  <si>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</si>
  <si>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</si>
  <si>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</si>
  <si>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</si>
  <si>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</si>
  <si>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</si>
  <si>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</si>
  <si>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</si>
  <si>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</si>
  <si>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</si>
  <si>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</si>
  <si>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</si>
  <si>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</si>
  <si>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</si>
  <si>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</si>
  <si>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</si>
  <si>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</si>
  <si>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</si>
  <si>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</si>
  <si>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</si>
  <si>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</si>
  <si>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</si>
  <si>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</si>
  <si>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</si>
  <si>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</si>
  <si>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</si>
  <si>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</si>
  <si>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</si>
  <si>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</si>
  <si>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</si>
  <si>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</si>
  <si>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</si>
  <si>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</si>
  <si>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</si>
  <si>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</si>
  <si>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</si>
  <si>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</si>
  <si>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</si>
  <si>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</si>
  <si>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</si>
  <si>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</si>
  <si>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</si>
  <si>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</si>
  <si>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</si>
  <si>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</si>
  <si>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</si>
  <si>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</si>
  <si>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</si>
  <si>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</si>
  <si>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</si>
  <si>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</si>
  <si>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</si>
  <si>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</si>
  <si>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</si>
  <si>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</si>
  <si>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</si>
  <si>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</si>
  <si>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</si>
  <si>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</si>
  <si>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</si>
  <si>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</si>
  <si>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</si>
  <si>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</si>
  <si>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</si>
  <si>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</si>
  <si>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</si>
  <si>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</si>
  <si>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</si>
  <si>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</si>
  <si>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</si>
  <si>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</si>
  <si>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</si>
  <si>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</si>
  <si>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</si>
  <si>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</si>
  <si>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</si>
  <si>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</si>
  <si>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</si>
  <si>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</si>
  <si>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</si>
  <si>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</si>
  <si>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</si>
  <si>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</si>
  <si>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</si>
  <si>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</si>
  <si>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</si>
  <si>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</si>
  <si>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</si>
  <si>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</si>
  <si>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</si>
  <si>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</si>
  <si>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</si>
  <si>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</si>
  <si>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</si>
  <si>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</si>
  <si>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</si>
  <si>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</si>
  <si>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</si>
  <si>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</si>
  <si>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</si>
  <si>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</si>
  <si>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</si>
  <si>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</si>
  <si>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</si>
  <si>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</si>
  <si>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</si>
  <si>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</si>
  <si>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</si>
  <si>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</si>
  <si>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</si>
  <si>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</si>
  <si>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</si>
  <si>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</si>
  <si>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</si>
  <si>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</si>
  <si>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</si>
  <si>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</si>
  <si>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</si>
  <si>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</si>
  <si>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</si>
  <si>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</si>
  <si>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</si>
  <si>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</si>
  <si>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</si>
  <si>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</si>
  <si>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</si>
  <si>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</si>
  <si>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</si>
  <si>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</si>
  <si>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</si>
  <si>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</si>
  <si>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</si>
  <si>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</si>
  <si>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</si>
  <si>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</si>
  <si>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</si>
  <si>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</si>
  <si>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</si>
  <si>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</si>
  <si>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</si>
  <si>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</si>
  <si>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</si>
  <si>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</si>
  <si>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</si>
  <si>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</si>
  <si>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</si>
  <si>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</si>
  <si>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</si>
  <si>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</si>
  <si>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</si>
  <si>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</si>
  <si>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</si>
  <si>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</si>
  <si>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</si>
  <si>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</si>
  <si>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</si>
  <si>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</si>
  <si>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</si>
  <si>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</si>
  <si>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</si>
  <si>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</si>
  <si>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</si>
  <si>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</si>
  <si>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</si>
  <si>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</si>
  <si>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</si>
  <si>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</si>
  <si>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</si>
  <si>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</si>
  <si>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</si>
  <si>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</si>
  <si>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</si>
  <si>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</si>
  <si>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</si>
  <si>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</si>
  <si>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</si>
  <si>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</si>
  <si>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</si>
  <si>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</si>
  <si>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</si>
  <si>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</si>
  <si>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</si>
  <si>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</si>
  <si>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</si>
  <si>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</si>
  <si>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</si>
  <si>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</si>
  <si>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</si>
  <si>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</si>
  <si>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</si>
  <si>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</si>
  <si>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</si>
  <si>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</si>
  <si>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</si>
  <si>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</si>
  <si>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</si>
  <si>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</si>
  <si>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</si>
  <si>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</si>
  <si>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</si>
  <si>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</si>
  <si>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</si>
  <si>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</si>
  <si>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</si>
  <si>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</si>
  <si>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</si>
  <si>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</si>
  <si>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</si>
  <si>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</si>
  <si>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</si>
  <si>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</si>
  <si>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</si>
  <si>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</si>
  <si>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</si>
  <si>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</si>
  <si>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</si>
  <si>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</si>
  <si>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</si>
  <si>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</si>
  <si>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</si>
  <si>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</si>
  <si>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</si>
  <si>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</si>
  <si>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</si>
  <si>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</si>
  <si>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</si>
  <si>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</si>
  <si>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</si>
  <si>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</si>
  <si>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</si>
  <si>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</si>
  <si>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</si>
  <si>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</si>
  <si>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</si>
  <si>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</si>
  <si>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</si>
  <si>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</si>
  <si>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</si>
  <si>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</si>
  <si>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</si>
  <si>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</si>
  <si>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</si>
  <si>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</si>
  <si>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</si>
  <si>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</si>
  <si>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</si>
  <si>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</si>
  <si>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</si>
  <si>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</si>
  <si>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</si>
  <si>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</si>
  <si>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</si>
  <si>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</si>
  <si>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</si>
  <si>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</si>
  <si>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</si>
  <si>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</si>
  <si>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</si>
  <si>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</si>
  <si>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</si>
  <si>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</si>
  <si>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</si>
  <si>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</si>
  <si>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</si>
  <si>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</si>
  <si>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</si>
  <si>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</si>
  <si>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</si>
  <si>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</si>
  <si>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</si>
  <si>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</si>
  <si>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</si>
  <si>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</si>
  <si>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</si>
  <si>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</si>
  <si>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</si>
  <si>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</si>
  <si>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</si>
  <si>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</si>
  <si>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</si>
  <si>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</si>
  <si>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</si>
  <si>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</si>
  <si>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</si>
  <si>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</si>
  <si>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</si>
  <si>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</si>
  <si>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</si>
  <si>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</si>
  <si>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</si>
  <si>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</si>
  <si>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</si>
  <si>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</si>
  <si>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</si>
  <si>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</si>
  <si>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</si>
  <si>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</si>
  <si>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</si>
  <si>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</si>
  <si>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</si>
  <si>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</si>
  <si>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</si>
  <si>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</si>
  <si>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</si>
  <si>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</si>
  <si>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</si>
  <si>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</si>
  <si>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</si>
  <si>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</si>
  <si>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</si>
  <si>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</si>
  <si>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</si>
  <si>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</si>
  <si>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</si>
  <si>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</si>
  <si>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</si>
  <si>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</si>
  <si>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</si>
  <si>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</si>
  <si>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</si>
  <si>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</si>
  <si>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</si>
  <si>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</si>
  <si>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</si>
  <si>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</si>
  <si>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</si>
  <si>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</si>
  <si>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</si>
  <si>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</si>
  <si>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</si>
  <si>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</si>
  <si>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</si>
  <si>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</si>
  <si>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</si>
  <si>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</si>
  <si>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</si>
  <si>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</si>
  <si>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</si>
  <si>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</si>
  <si>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</si>
  <si>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</si>
  <si>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</si>
  <si>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</si>
  <si>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</si>
  <si>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</si>
  <si>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</si>
  <si>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</si>
  <si>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</si>
  <si>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</si>
  <si>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</si>
  <si>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</si>
  <si>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</si>
  <si>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</si>
  <si>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</si>
  <si>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</si>
  <si>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</si>
  <si>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</si>
  <si>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</si>
  <si>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</si>
  <si>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</si>
  <si>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</si>
  <si>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</si>
  <si>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</si>
  <si>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</si>
  <si>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</si>
  <si>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</si>
  <si>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</si>
  <si>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</si>
  <si>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</si>
  <si>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</si>
  <si>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</si>
  <si>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</si>
  <si>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</si>
  <si>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</si>
  <si>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</si>
  <si>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</si>
  <si>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</si>
  <si>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</si>
  <si>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</si>
  <si>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</si>
  <si>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</si>
  <si>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</si>
  <si>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</si>
  <si>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</si>
  <si>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</si>
  <si>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</si>
  <si>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</si>
  <si>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</si>
  <si>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</si>
  <si>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</si>
  <si>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</si>
  <si>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</si>
  <si>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</si>
  <si>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</si>
  <si>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</si>
  <si>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</si>
  <si>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</si>
  <si>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</si>
  <si>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</si>
  <si>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</si>
  <si>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</si>
  <si>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</si>
  <si>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</si>
  <si>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</si>
  <si>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</si>
  <si>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</si>
  <si>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</si>
  <si>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</si>
  <si>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</si>
  <si>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</si>
  <si>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</si>
  <si>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</si>
  <si>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</si>
  <si>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</si>
  <si>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</si>
  <si>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</si>
  <si>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</si>
  <si>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</si>
  <si>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</si>
  <si>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</si>
  <si>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</si>
  <si>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</si>
  <si>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</si>
  <si>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</si>
  <si>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</si>
  <si>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</si>
  <si>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</si>
  <si>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</si>
  <si>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</si>
  <si>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</si>
  <si>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</si>
  <si>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</si>
  <si>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</si>
  <si>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</si>
  <si>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</si>
  <si>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</si>
  <si>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</si>
  <si>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</si>
  <si>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</si>
  <si>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</si>
  <si>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</si>
  <si>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</si>
  <si>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</si>
  <si>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</si>
  <si>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</si>
  <si>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</si>
  <si>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</si>
  <si>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</si>
  <si>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</si>
  <si>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</si>
  <si>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</si>
  <si>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</si>
  <si>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</si>
  <si>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</si>
  <si>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</si>
  <si>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</si>
  <si>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</si>
  <si>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</si>
  <si>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</si>
  <si>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</si>
  <si>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</si>
  <si>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</si>
  <si>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</si>
  <si>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</si>
  <si>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</si>
  <si>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</si>
  <si>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</si>
  <si>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</si>
  <si>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</si>
  <si>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</si>
  <si>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</si>
  <si>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</si>
  <si>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</si>
  <si>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</si>
  <si>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</si>
  <si>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</si>
  <si>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</si>
  <si>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</si>
  <si>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</si>
  <si>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</si>
  <si>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</si>
  <si>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</si>
  <si>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</si>
  <si>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</si>
  <si>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</si>
  <si>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</si>
  <si>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</si>
  <si>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</si>
  <si>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</si>
  <si>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</si>
  <si>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</si>
  <si>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</si>
  <si>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</si>
  <si>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</si>
  <si>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</si>
  <si>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</si>
  <si>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</si>
  <si>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</si>
  <si>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</si>
  <si>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</si>
  <si>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</si>
  <si>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</si>
  <si>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</si>
  <si>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</si>
  <si>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</si>
  <si>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</si>
  <si>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</si>
  <si>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</si>
  <si>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</si>
  <si>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</si>
  <si>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</si>
  <si>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</si>
  <si>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</si>
  <si>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</si>
  <si>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</si>
  <si>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</si>
  <si>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</si>
  <si>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</si>
  <si>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</si>
  <si>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</si>
  <si>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</si>
  <si>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</si>
  <si>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</si>
  <si>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</si>
  <si>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</si>
  <si>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</si>
  <si>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</si>
  <si>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</si>
  <si>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</si>
  <si>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</si>
  <si>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</si>
  <si>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</si>
  <si>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</si>
  <si>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</si>
  <si>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</si>
  <si>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</si>
  <si>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</si>
  <si>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</si>
  <si>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</si>
  <si>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</si>
  <si>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</si>
  <si>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</si>
  <si>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</si>
  <si>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</si>
  <si>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</si>
  <si>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</si>
  <si>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</si>
  <si>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</si>
  <si>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</si>
  <si>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</si>
  <si>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</si>
  <si>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</si>
  <si>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</si>
  <si>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</si>
  <si>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</si>
  <si>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</si>
  <si>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</si>
  <si>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</si>
  <si>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</si>
  <si>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</si>
  <si>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</si>
  <si>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</si>
  <si>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</si>
  <si>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</si>
  <si>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</si>
  <si>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</si>
  <si>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</si>
  <si>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</si>
  <si>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</si>
  <si>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</si>
  <si>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</si>
  <si>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</si>
  <si>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</si>
  <si>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</si>
  <si>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</si>
  <si>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</si>
  <si>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</si>
  <si>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</si>
  <si>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</si>
  <si>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</si>
  <si>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</si>
  <si>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</si>
  <si>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</si>
  <si>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</si>
  <si>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</si>
  <si>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</si>
  <si>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</si>
  <si>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</si>
  <si>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</si>
  <si>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</si>
  <si>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</si>
  <si>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</si>
  <si>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</si>
  <si>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</si>
  <si>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</si>
  <si>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</si>
  <si>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</si>
  <si>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</si>
  <si>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</si>
  <si>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</si>
  <si>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</si>
  <si>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</si>
  <si>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</si>
  <si>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</si>
  <si>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</si>
  <si>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</si>
  <si>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</si>
  <si>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</si>
  <si>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</si>
  <si>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</si>
  <si>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</si>
  <si>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</si>
  <si>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</si>
  <si>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</si>
  <si>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</si>
  <si>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</si>
  <si>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</si>
  <si>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</si>
  <si>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</si>
  <si>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</si>
  <si>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</si>
  <si>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</si>
  <si>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</si>
  <si>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</si>
  <si>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</si>
  <si>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</si>
  <si>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</si>
  <si>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</si>
  <si>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</si>
  <si>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</si>
  <si>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</si>
  <si>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</si>
  <si>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</si>
  <si>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</si>
  <si>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</si>
  <si>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</si>
  <si>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</si>
  <si>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</si>
  <si>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</si>
  <si>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</si>
  <si>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</si>
  <si>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</si>
  <si>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</si>
  <si>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</si>
  <si>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</si>
  <si>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</si>
  <si>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</si>
  <si>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</si>
  <si>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</si>
  <si>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</si>
  <si>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</si>
  <si>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</si>
  <si>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</si>
  <si>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</si>
  <si>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</si>
  <si>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</si>
  <si>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</si>
  <si>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</si>
  <si>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</si>
  <si>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</si>
  <si>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</si>
  <si>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</si>
  <si>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</si>
  <si>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</si>
  <si>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</si>
  <si>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</si>
  <si>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</si>
  <si>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</si>
  <si>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</si>
  <si>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</si>
  <si>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</si>
  <si>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</si>
  <si>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</si>
  <si>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</si>
  <si>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</si>
  <si>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</si>
  <si>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</si>
  <si>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</si>
  <si>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</si>
  <si>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</si>
  <si>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</si>
  <si>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</si>
  <si>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</si>
  <si>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</si>
  <si>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</si>
  <si>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</si>
  <si>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</si>
  <si>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</si>
  <si>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</si>
  <si>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</si>
  <si>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</si>
  <si>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</si>
  <si>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</si>
  <si>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</si>
  <si>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</si>
  <si>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</si>
  <si>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</si>
  <si>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</si>
  <si>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</si>
  <si>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</si>
  <si>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</si>
  <si>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</si>
  <si>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</si>
  <si>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</si>
  <si>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</si>
  <si>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</si>
  <si>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</si>
  <si>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</si>
  <si>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</si>
  <si>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</si>
  <si>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</si>
  <si>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</si>
  <si>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</si>
  <si>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</si>
  <si>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</si>
  <si>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</si>
  <si>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</si>
  <si>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</si>
  <si>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</si>
  <si>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</si>
  <si>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</si>
  <si>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</si>
  <si>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</si>
  <si>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</si>
  <si>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</si>
  <si>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</si>
  <si>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</si>
  <si>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</si>
  <si>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</si>
  <si>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</si>
  <si>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</si>
  <si>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</si>
  <si>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</si>
  <si>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</si>
  <si>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</si>
  <si>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</si>
  <si>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</si>
  <si>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</si>
  <si>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</si>
  <si>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</si>
  <si>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</si>
  <si>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</si>
  <si>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</si>
  <si>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</si>
  <si>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</si>
  <si>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</si>
  <si>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</si>
  <si>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</si>
  <si>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</si>
  <si>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</si>
  <si>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</si>
  <si>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</si>
  <si>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</si>
  <si>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</si>
  <si>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</si>
  <si>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</si>
  <si>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</si>
  <si>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</si>
  <si>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</si>
  <si>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</si>
  <si>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</si>
  <si>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</si>
  <si>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</si>
  <si>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</si>
  <si>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</si>
  <si>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</si>
  <si>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</si>
  <si>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</si>
  <si>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</si>
  <si>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</si>
  <si>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</si>
  <si>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</si>
  <si>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</si>
  <si>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</si>
  <si>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</si>
  <si>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</si>
  <si>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</si>
  <si>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</si>
  <si>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</si>
  <si>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</si>
  <si>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</si>
  <si>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</si>
  <si>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</si>
  <si>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</si>
  <si>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</si>
  <si>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</si>
  <si>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</si>
  <si>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</si>
  <si>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</si>
  <si>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</si>
  <si>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</si>
  <si>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</si>
  <si>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</si>
  <si>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</si>
  <si>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</si>
  <si>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</si>
  <si>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</si>
  <si>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</si>
  <si>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</si>
  <si>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</si>
  <si>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</si>
  <si>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</si>
  <si>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</si>
  <si>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</si>
  <si>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</si>
  <si>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</si>
  <si>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</si>
  <si>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</si>
  <si>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</si>
  <si>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</si>
  <si>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</si>
  <si>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</si>
  <si>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</si>
  <si>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</si>
  <si>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</si>
  <si>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</si>
  <si>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</si>
  <si>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</si>
  <si>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</si>
  <si>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</si>
  <si>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</si>
  <si>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</si>
  <si>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</si>
  <si>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</si>
  <si>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</si>
  <si>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</si>
  <si>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</si>
  <si>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</si>
  <si>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</si>
  <si>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</si>
  <si>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</si>
  <si>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</si>
  <si>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</si>
  <si>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</si>
  <si>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</si>
  <si>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</si>
  <si>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</si>
  <si>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</si>
  <si>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</si>
  <si>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</si>
  <si>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</si>
  <si>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</si>
  <si>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</si>
  <si>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</si>
  <si>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</si>
  <si>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</si>
  <si>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</si>
  <si>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</si>
  <si>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</si>
  <si>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</si>
  <si>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</si>
  <si>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</si>
  <si>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</si>
  <si>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</si>
  <si>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</si>
  <si>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</si>
  <si>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</si>
  <si>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</si>
  <si>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</si>
  <si>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</si>
  <si>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</si>
  <si>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</si>
  <si>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</si>
  <si>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</si>
  <si>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</si>
  <si>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</si>
  <si>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</si>
  <si>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</si>
  <si>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</si>
  <si>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</si>
  <si>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</si>
  <si>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</si>
  <si>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</si>
  <si>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</si>
  <si>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</si>
  <si>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</si>
  <si>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</si>
  <si>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</si>
  <si>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</si>
  <si>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</si>
  <si>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</si>
  <si>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</si>
  <si>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</si>
  <si>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</si>
  <si>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</si>
  <si>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</si>
  <si>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</si>
  <si>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</si>
  <si>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</si>
  <si>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</si>
  <si>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</si>
  <si>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</si>
  <si>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</si>
  <si>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</si>
  <si>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</si>
  <si>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</si>
  <si>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</si>
  <si>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</si>
  <si>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</si>
  <si>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</si>
  <si>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</si>
  <si>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</si>
  <si>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</si>
  <si>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</si>
  <si>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</si>
  <si>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</si>
  <si>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</si>
  <si>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</si>
  <si>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</si>
  <si>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</si>
  <si>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</si>
  <si>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</si>
  <si>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</si>
  <si>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</si>
  <si>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</si>
  <si>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</si>
  <si>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</si>
  <si>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</si>
  <si>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</si>
  <si>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</si>
  <si>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</si>
  <si>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</si>
  <si>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</si>
  <si>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</si>
  <si>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</si>
  <si>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</si>
  <si>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</si>
  <si>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</si>
  <si>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</si>
  <si>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</si>
  <si>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</si>
  <si>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</si>
  <si>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</si>
  <si>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</si>
  <si>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</si>
  <si>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</si>
  <si>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</si>
  <si>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</si>
  <si>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</si>
  <si>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</si>
  <si>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</si>
  <si>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</si>
  <si>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</si>
  <si>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</si>
  <si>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</si>
  <si>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</si>
  <si>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</si>
  <si>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</si>
  <si>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</si>
  <si>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</si>
  <si>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</si>
  <si>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</si>
  <si>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</si>
  <si>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</si>
  <si>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</si>
  <si>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</si>
  <si>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</si>
  <si>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</si>
  <si>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</si>
  <si>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</si>
  <si>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</si>
  <si>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</si>
  <si>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</si>
  <si>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</si>
  <si>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</si>
  <si>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</si>
  <si>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</si>
  <si>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</si>
  <si>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</si>
  <si>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</si>
  <si>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</si>
  <si>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</si>
  <si>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</si>
  <si>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</si>
  <si>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</si>
  <si>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</si>
  <si>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</si>
  <si>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</si>
  <si>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</si>
  <si>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</si>
  <si>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</si>
  <si>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</si>
  <si>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</si>
  <si>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</si>
  <si>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</si>
  <si>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</si>
  <si>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</si>
  <si>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</si>
  <si>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</si>
  <si>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</si>
  <si>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</si>
  <si>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</si>
  <si>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</si>
  <si>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</si>
  <si>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</si>
  <si>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</si>
  <si>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</si>
  <si>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</si>
  <si>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</si>
  <si>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</si>
  <si>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</si>
  <si>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</si>
  <si>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</si>
  <si>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</si>
  <si>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</si>
  <si>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</si>
  <si>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</si>
  <si>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</si>
  <si>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</si>
  <si>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</si>
  <si>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</si>
  <si>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</si>
  <si>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</si>
  <si>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</si>
  <si>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</si>
  <si>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</si>
  <si>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</si>
  <si>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</si>
  <si>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</si>
  <si>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</si>
  <si>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</si>
  <si>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</si>
  <si>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</si>
  <si>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</si>
  <si>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</si>
  <si>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</si>
  <si>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</si>
  <si>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</si>
  <si>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</si>
  <si>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</si>
  <si>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</si>
  <si>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</si>
  <si>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</si>
  <si>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</si>
  <si>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</si>
  <si>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</si>
  <si>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</si>
  <si>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</si>
  <si>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</si>
  <si>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</si>
  <si>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</si>
  <si>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</si>
  <si>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</si>
  <si>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</si>
  <si>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</si>
  <si>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</si>
  <si>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</si>
  <si>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</si>
  <si>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</si>
  <si>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</si>
  <si>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</si>
  <si>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</si>
  <si>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</si>
  <si>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</si>
  <si>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</si>
  <si>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</si>
  <si>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</si>
  <si>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</si>
  <si>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</si>
  <si>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</si>
  <si>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</si>
  <si>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</si>
  <si>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</si>
  <si>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</si>
  <si>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</si>
  <si>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</si>
  <si>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</si>
  <si>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</si>
  <si>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</si>
  <si>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</si>
  <si>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</si>
  <si>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</si>
  <si>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</si>
  <si>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</si>
  <si>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</si>
  <si>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</si>
  <si>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</si>
  <si>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</si>
  <si>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</si>
  <si>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</si>
  <si>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</si>
  <si>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</si>
  <si>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</si>
  <si>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</si>
  <si>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</si>
  <si>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</si>
  <si>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</si>
  <si>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</si>
  <si>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</si>
  <si>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</si>
  <si>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</si>
  <si>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</si>
  <si>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</si>
  <si>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</si>
  <si>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</si>
  <si>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</si>
  <si>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</si>
  <si>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</si>
  <si>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</si>
  <si>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</si>
  <si>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</si>
  <si>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</si>
  <si>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</si>
  <si>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</si>
  <si>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</si>
  <si>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</si>
  <si>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</si>
  <si>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</si>
  <si>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</si>
  <si>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</si>
  <si>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</si>
  <si>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</si>
  <si>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</si>
  <si>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</si>
  <si>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</si>
  <si>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</si>
  <si>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</si>
  <si>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</si>
  <si>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</si>
  <si>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</si>
  <si>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</si>
  <si>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</si>
  <si>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</si>
  <si>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</si>
  <si>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</si>
  <si>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</si>
  <si>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</si>
  <si>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</si>
  <si>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</si>
  <si>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</si>
  <si>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</si>
  <si>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</si>
  <si>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</si>
  <si>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</si>
  <si>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</si>
  <si>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</si>
  <si>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</si>
  <si>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</si>
  <si>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</si>
  <si>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</si>
  <si>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</si>
  <si>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</si>
  <si>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</si>
  <si>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</si>
  <si>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</si>
  <si>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</si>
  <si>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</si>
  <si>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</si>
  <si>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</si>
  <si>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</si>
  <si>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</si>
  <si>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</si>
  <si>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</si>
  <si>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</si>
  <si>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</si>
  <si>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</si>
  <si>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</si>
  <si>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</si>
  <si>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</si>
  <si>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</si>
  <si>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</si>
  <si>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</si>
  <si>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</si>
  <si>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</si>
  <si>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</si>
  <si>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</si>
  <si>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</si>
  <si>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</si>
  <si>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</si>
  <si>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</si>
  <si>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</si>
  <si>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</si>
  <si>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</si>
  <si>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</si>
  <si>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</si>
  <si>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</si>
  <si>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</si>
  <si>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</si>
  <si>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</si>
  <si>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</si>
  <si>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</si>
  <si>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</si>
  <si>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</si>
  <si>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</si>
  <si>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</si>
  <si>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</si>
  <si>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</si>
  <si>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</si>
  <si>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</si>
  <si>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</si>
  <si>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</si>
  <si>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</si>
  <si>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</si>
  <si>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</si>
  <si>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</si>
  <si>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</si>
  <si>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</si>
  <si>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</si>
  <si>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</si>
  <si>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</si>
  <si>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</si>
  <si>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</si>
  <si>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</si>
  <si>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</si>
  <si>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</si>
  <si>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</si>
  <si>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</si>
  <si>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</si>
  <si>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</si>
  <si>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</si>
  <si>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</si>
  <si>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</si>
  <si>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</si>
  <si>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</si>
  <si>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</si>
  <si>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</si>
  <si>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</si>
  <si>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</si>
  <si>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</si>
  <si>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</si>
  <si>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</si>
  <si>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</si>
  <si>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</si>
  <si>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</si>
  <si>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</si>
  <si>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</si>
  <si>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</si>
  <si>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</si>
  <si>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</si>
  <si>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</si>
  <si>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</si>
  <si>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</si>
  <si>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</si>
  <si>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</si>
  <si>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</si>
  <si>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</si>
  <si>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</si>
  <si>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</si>
  <si>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</si>
  <si>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</si>
  <si>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</si>
  <si>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</si>
  <si>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</si>
  <si>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</si>
  <si>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</si>
  <si>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</si>
  <si>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</si>
  <si>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</si>
  <si>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</si>
  <si>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</si>
  <si>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</si>
  <si>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</si>
  <si>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</si>
  <si>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</si>
  <si>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</si>
  <si>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</si>
  <si>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</si>
  <si>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</si>
  <si>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</si>
  <si>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</si>
  <si>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</si>
  <si>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</si>
  <si>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</si>
  <si>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</si>
  <si>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</si>
  <si>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</si>
  <si>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</si>
  <si>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</si>
  <si>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</si>
  <si>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</si>
  <si>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</si>
  <si>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</si>
  <si>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</si>
  <si>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</si>
  <si>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</si>
  <si>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</si>
  <si>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</si>
  <si>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</si>
  <si>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</si>
  <si>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</si>
  <si>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</si>
  <si>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</si>
  <si>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</si>
  <si>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</si>
  <si>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</si>
  <si>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</si>
  <si>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</si>
  <si>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</si>
  <si>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</si>
  <si>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</si>
  <si>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</si>
  <si>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</si>
  <si>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</si>
  <si>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</si>
  <si>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</si>
  <si>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</si>
  <si>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</si>
  <si>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</si>
  <si>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</si>
  <si>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</si>
  <si>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</si>
  <si>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</si>
  <si>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</si>
  <si>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</si>
  <si>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</si>
  <si>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</si>
  <si>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</si>
  <si>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</si>
  <si>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</si>
  <si>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</si>
  <si>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</si>
  <si>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</si>
  <si>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</si>
  <si>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</si>
  <si>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</si>
  <si>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</si>
  <si>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</si>
  <si>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</si>
  <si>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</si>
  <si>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</si>
  <si>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</si>
  <si>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</si>
  <si>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</si>
  <si>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</si>
  <si>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</si>
  <si>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</si>
  <si>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</si>
  <si>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</si>
  <si>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</si>
  <si>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</si>
  <si>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</si>
  <si>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</si>
  <si>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</si>
  <si>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</si>
  <si>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</si>
  <si>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</si>
  <si>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</si>
  <si>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</si>
  <si>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</si>
  <si>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</si>
  <si>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</si>
  <si>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</si>
  <si>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</si>
  <si>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</si>
  <si>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</si>
  <si>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</si>
  <si>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</si>
  <si>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</si>
  <si>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</si>
  <si>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</si>
  <si>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</si>
  <si>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</si>
  <si>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</si>
  <si>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</si>
  <si>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</si>
  <si>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</si>
  <si>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</si>
  <si>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</si>
  <si>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</si>
  <si>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</si>
  <si>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</si>
  <si>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</si>
  <si>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</si>
  <si>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</si>
  <si>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</si>
  <si>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</si>
  <si>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</si>
  <si>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</si>
  <si>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</si>
  <si>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</si>
  <si>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</si>
  <si>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</si>
  <si>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</si>
  <si>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</si>
  <si>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</si>
  <si>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</si>
  <si>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</si>
  <si>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</si>
  <si>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</si>
  <si>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</si>
  <si>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</si>
  <si>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</si>
  <si>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</si>
  <si>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</si>
  <si>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</si>
  <si>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</si>
  <si>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</si>
  <si>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</si>
  <si>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</si>
  <si>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</si>
  <si>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</si>
  <si>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</si>
  <si>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</si>
  <si>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</si>
  <si>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</si>
  <si>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</si>
  <si>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</si>
  <si>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</si>
  <si>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</si>
  <si>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</si>
  <si>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</si>
  <si>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</si>
  <si>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</si>
  <si>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</si>
  <si>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</si>
  <si>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</si>
  <si>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</si>
  <si>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</si>
  <si>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</si>
  <si>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</si>
  <si>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</si>
  <si>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</si>
  <si>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</si>
  <si>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</si>
  <si>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</si>
  <si>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</si>
  <si>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</si>
  <si>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</si>
  <si>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</si>
  <si>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</si>
  <si>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</si>
  <si>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</si>
  <si>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</si>
  <si>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</si>
  <si>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</si>
  <si>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</si>
  <si>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</si>
  <si>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</si>
  <si>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</si>
  <si>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</si>
  <si>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</si>
  <si>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</si>
  <si>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</si>
  <si>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</si>
  <si>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</si>
  <si>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</si>
  <si>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</si>
  <si>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</si>
  <si>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</si>
  <si>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</si>
  <si>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</si>
  <si>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</si>
  <si>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</si>
  <si>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</si>
  <si>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</si>
  <si>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</si>
  <si>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</si>
  <si>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</si>
  <si>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</si>
  <si>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</si>
  <si>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</si>
  <si>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</si>
  <si>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</si>
  <si>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</si>
  <si>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</si>
  <si>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</si>
  <si>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</si>
  <si>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</si>
  <si>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</si>
  <si>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</si>
  <si>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</si>
  <si>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</si>
  <si>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</si>
  <si>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</si>
  <si>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</si>
  <si>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</si>
  <si>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</si>
  <si>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</si>
  <si>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</si>
  <si>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</si>
  <si>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</si>
  <si>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</si>
  <si>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</si>
  <si>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</si>
  <si>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</si>
  <si>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</si>
  <si>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</si>
  <si>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</si>
  <si>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</si>
  <si>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</si>
  <si>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</si>
  <si>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</si>
  <si>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</si>
  <si>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</si>
  <si>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</si>
  <si>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</si>
  <si>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</si>
  <si>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</si>
  <si>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</si>
  <si>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</si>
  <si>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</si>
  <si>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</si>
  <si>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</si>
  <si>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</si>
  <si>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</si>
  <si>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</si>
  <si>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</si>
  <si>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</si>
  <si>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</si>
  <si>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</si>
  <si>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</si>
  <si>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</si>
  <si>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</si>
  <si>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</si>
  <si>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</si>
  <si>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</si>
  <si>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</si>
  <si>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</si>
  <si>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</si>
  <si>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</si>
  <si>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</si>
  <si>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</si>
  <si>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</si>
  <si>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</si>
  <si>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</si>
  <si>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</si>
  <si>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</si>
  <si>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</si>
  <si>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</si>
  <si>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</si>
  <si>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</si>
  <si>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</si>
  <si>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</si>
  <si>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</si>
  <si>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</si>
  <si>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</si>
  <si>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</si>
  <si>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</si>
  <si>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</si>
  <si>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</si>
  <si>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</si>
  <si>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</si>
  <si>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</si>
  <si>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</si>
  <si>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</si>
  <si>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</si>
  <si>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</si>
  <si>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</si>
  <si>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</si>
  <si>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</si>
  <si>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</si>
  <si>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</si>
  <si>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</si>
  <si>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</si>
  <si>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</si>
  <si>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</si>
  <si>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</si>
  <si>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</si>
  <si>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</si>
  <si>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</si>
  <si>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</si>
  <si>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</si>
  <si>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</si>
  <si>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</si>
  <si>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</si>
  <si>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</si>
  <si>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</si>
  <si>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</si>
  <si>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</si>
  <si>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</si>
  <si>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</si>
  <si>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</si>
  <si>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</si>
  <si>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</si>
  <si>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</si>
  <si>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</si>
  <si>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</si>
  <si>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</si>
  <si>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</si>
  <si>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</si>
  <si>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</si>
  <si>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</si>
  <si>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</si>
  <si>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</si>
  <si>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</si>
  <si>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</si>
  <si>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</si>
  <si>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</si>
  <si>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</si>
  <si>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</si>
  <si>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</si>
  <si>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</si>
  <si>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</si>
  <si>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</si>
  <si>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</si>
  <si>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</si>
  <si>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</si>
  <si>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</si>
  <si>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</si>
  <si>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</si>
  <si>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</si>
  <si>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</si>
  <si>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</si>
  <si>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</si>
  <si>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</si>
  <si>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</si>
  <si>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</si>
  <si>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</si>
  <si>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</si>
  <si>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</si>
  <si>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</si>
  <si>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</si>
  <si>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</si>
  <si>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</si>
  <si>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</si>
  <si>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</si>
  <si>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</si>
  <si>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</si>
  <si>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</si>
  <si>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</si>
  <si>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</si>
  <si>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</si>
  <si>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</si>
  <si>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</si>
  <si>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</si>
  <si>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</si>
  <si>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</si>
  <si>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</si>
  <si>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</si>
  <si>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</si>
  <si>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</si>
  <si>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</si>
  <si>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</si>
  <si>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</si>
  <si>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</si>
  <si>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</si>
  <si>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</si>
  <si>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</si>
  <si>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</si>
  <si>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</si>
  <si>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</si>
  <si>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</si>
  <si>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</si>
  <si>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</si>
  <si>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</si>
  <si>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</si>
  <si>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</si>
  <si>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</si>
  <si>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</si>
  <si>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</si>
  <si>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</si>
  <si>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</si>
  <si>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</si>
  <si>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</si>
  <si>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</si>
  <si>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</si>
  <si>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</si>
  <si>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</si>
  <si>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</si>
  <si>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</si>
  <si>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</si>
  <si>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</si>
  <si>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</si>
  <si>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</si>
  <si>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</si>
  <si>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</si>
  <si>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</si>
  <si>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</si>
  <si>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</si>
  <si>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</si>
  <si>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</si>
  <si>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</si>
  <si>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</si>
  <si>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</si>
  <si>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</si>
  <si>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</si>
  <si>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</si>
  <si>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</si>
  <si>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</si>
  <si>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</si>
  <si>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</si>
  <si>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</si>
  <si>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</si>
  <si>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</si>
  <si>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</si>
  <si>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</si>
  <si>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</si>
  <si>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</si>
  <si>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</si>
  <si>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</si>
  <si>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</si>
  <si>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</si>
  <si>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</si>
  <si>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</si>
  <si>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</si>
  <si>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</si>
  <si>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</si>
  <si>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</si>
  <si>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</si>
  <si>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</si>
  <si>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</si>
  <si>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</si>
  <si>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</si>
  <si>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</si>
  <si>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</si>
  <si>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</si>
  <si>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</si>
  <si>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</si>
  <si>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</si>
  <si>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</si>
  <si>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</si>
  <si>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</si>
  <si>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</si>
  <si>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</si>
  <si>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</si>
  <si>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</si>
  <si>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</si>
  <si>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</si>
  <si>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</si>
  <si>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</si>
  <si>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</si>
  <si>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</si>
  <si>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</si>
  <si>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</si>
  <si>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</si>
  <si>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</si>
  <si>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</si>
  <si>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</si>
  <si>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</si>
  <si>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</si>
  <si>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</si>
  <si>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</si>
  <si>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</si>
  <si>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</si>
  <si>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</si>
  <si>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</si>
  <si>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</si>
  <si>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</si>
  <si>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</si>
  <si>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</si>
  <si>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</si>
  <si>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</si>
  <si>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</si>
  <si>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</si>
  <si>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</si>
  <si>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</si>
  <si>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</si>
  <si>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</si>
  <si>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</si>
  <si>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</si>
  <si>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</si>
  <si>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</si>
  <si>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</si>
  <si>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</si>
  <si>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</si>
  <si>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</si>
  <si>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</si>
  <si>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</si>
  <si>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</si>
  <si>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</si>
  <si>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</si>
  <si>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</si>
  <si>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</si>
  <si>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</si>
  <si>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</si>
  <si>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</si>
  <si>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</si>
  <si>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</si>
  <si>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</si>
  <si>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</si>
  <si>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</si>
  <si>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</si>
  <si>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</si>
  <si>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</si>
  <si>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</si>
  <si>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</si>
  <si>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</si>
  <si>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</si>
  <si>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</si>
  <si>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</si>
  <si>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</si>
  <si>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</si>
  <si>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</si>
  <si>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</si>
  <si>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</si>
  <si>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</si>
  <si>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</si>
  <si>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</si>
  <si>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</si>
  <si>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</si>
  <si>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</si>
  <si>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</si>
  <si>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</si>
  <si>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</si>
  <si>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</si>
  <si>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</si>
  <si>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</si>
  <si>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</si>
  <si>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</si>
  <si>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</si>
  <si>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</si>
  <si>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</si>
  <si>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</si>
  <si>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</si>
  <si>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</si>
  <si>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</si>
  <si>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</si>
  <si>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</si>
  <si>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</si>
  <si>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</si>
  <si>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</si>
  <si>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</si>
  <si>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</si>
  <si>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</si>
  <si>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</si>
  <si>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</si>
  <si>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</si>
  <si>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</si>
  <si>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</si>
  <si>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</si>
  <si>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</si>
  <si>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</si>
  <si>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</si>
  <si>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</si>
  <si>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</si>
  <si>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</si>
  <si>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</si>
  <si>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</si>
  <si>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</si>
  <si>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</si>
  <si>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</si>
  <si>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</si>
  <si>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</si>
  <si>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</si>
  <si>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</si>
  <si>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</si>
  <si>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</si>
  <si>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</si>
  <si>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</si>
  <si>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</si>
  <si>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</si>
  <si>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</si>
  <si>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</si>
  <si>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</si>
  <si>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</si>
  <si>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</si>
  <si>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</si>
  <si>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</si>
  <si>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</si>
  <si>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</si>
  <si>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</si>
  <si>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</si>
  <si>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</si>
  <si>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</si>
  <si>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</si>
  <si>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</si>
  <si>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</si>
  <si>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</si>
  <si>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</si>
  <si>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</si>
  <si>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</si>
  <si>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</si>
  <si>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</si>
  <si>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</si>
  <si>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</si>
  <si>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</si>
  <si>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</si>
  <si>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</si>
  <si>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</si>
  <si>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</si>
  <si>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</si>
  <si>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</si>
  <si>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</si>
  <si>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</si>
  <si>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</si>
  <si>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</si>
  <si>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</si>
  <si>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</si>
  <si>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</si>
  <si>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</si>
  <si>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</si>
  <si>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</si>
  <si>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</si>
  <si>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</si>
  <si>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</si>
  <si>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</si>
  <si>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</si>
  <si>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</si>
  <si>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</si>
  <si>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</si>
  <si>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</si>
  <si>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</si>
  <si>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</si>
  <si>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</si>
  <si>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</si>
  <si>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</si>
  <si>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</si>
  <si>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</si>
  <si>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</si>
  <si>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</si>
  <si>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</si>
  <si>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</si>
  <si>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</si>
  <si>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</si>
  <si>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</si>
  <si>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</si>
  <si>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</si>
  <si>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</si>
  <si>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</si>
  <si>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</si>
  <si>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</si>
  <si>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</si>
  <si>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</si>
  <si>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</si>
  <si>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</si>
  <si>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</si>
  <si>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</si>
  <si>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</si>
  <si>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</si>
  <si>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</si>
  <si>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</si>
  <si>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</si>
  <si>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</si>
  <si>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</si>
  <si>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</si>
  <si>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</si>
  <si>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</si>
  <si>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</si>
  <si>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</si>
  <si>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</si>
  <si>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</si>
  <si>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</si>
  <si>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</si>
  <si>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</si>
  <si>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</si>
  <si>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</si>
  <si>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</si>
  <si>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</si>
  <si>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</si>
  <si>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</si>
  <si>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</si>
  <si>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</si>
  <si>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</si>
  <si>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</si>
  <si>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</si>
  <si>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</si>
  <si>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</si>
  <si>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</si>
  <si>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</si>
  <si>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</si>
  <si>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</si>
  <si>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</si>
  <si>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</si>
  <si>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</si>
  <si>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</si>
  <si>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</si>
  <si>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</si>
  <si>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</si>
  <si>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</si>
  <si>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</si>
  <si>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</si>
  <si>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</si>
  <si>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</si>
  <si>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</si>
  <si>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</si>
  <si>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</si>
  <si>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</si>
  <si>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</si>
  <si>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</si>
  <si>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</si>
  <si>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</si>
  <si>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</si>
  <si>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</si>
  <si>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</si>
  <si>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</si>
  <si>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</si>
  <si>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</si>
  <si>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</si>
  <si>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</si>
  <si>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</si>
  <si>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</si>
  <si>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</si>
  <si>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</si>
  <si>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</si>
  <si>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</si>
  <si>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</si>
  <si>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</si>
  <si>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</si>
  <si>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</si>
  <si>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</si>
  <si>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</si>
  <si>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</si>
  <si>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</si>
  <si>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</si>
  <si>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</si>
  <si>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</si>
  <si>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</si>
  <si>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</si>
  <si>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</si>
  <si>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</si>
  <si>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</si>
  <si>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</si>
  <si>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</si>
  <si>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</si>
  <si>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</si>
  <si>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</si>
  <si>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</si>
  <si>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</si>
  <si>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</si>
  <si>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</si>
  <si>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</si>
  <si>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</si>
  <si>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</si>
  <si>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</si>
  <si>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</si>
  <si>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</si>
  <si>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</si>
  <si>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</si>
  <si>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</si>
  <si>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</si>
  <si>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</si>
  <si>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</si>
  <si>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</si>
  <si>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</si>
  <si>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</si>
  <si>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</si>
  <si>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</si>
  <si>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</si>
  <si>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</si>
  <si>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</si>
  <si>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</si>
  <si>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</si>
  <si>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</si>
  <si>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</si>
  <si>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</si>
  <si>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</si>
  <si>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</si>
  <si>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</si>
  <si>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</si>
  <si>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</si>
  <si>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</si>
  <si>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</si>
  <si>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</si>
  <si>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</si>
  <si>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</si>
  <si>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</si>
  <si>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</si>
  <si>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</si>
  <si>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</si>
  <si>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</si>
  <si>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</si>
  <si>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</si>
  <si>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</si>
  <si>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</si>
  <si>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</si>
  <si>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</si>
  <si>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</si>
  <si>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</si>
  <si>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</si>
  <si>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</si>
  <si>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</si>
  <si>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</si>
  <si>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</si>
  <si>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</si>
  <si>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</si>
  <si>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</si>
  <si>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</si>
  <si>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</si>
  <si>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</si>
  <si>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</si>
  <si>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</si>
  <si>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</si>
  <si>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</si>
  <si>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</si>
  <si>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</si>
  <si>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</si>
  <si>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</si>
  <si>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</si>
  <si>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</si>
  <si>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</si>
  <si>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</si>
  <si>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</si>
  <si>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</si>
  <si>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</si>
  <si>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</si>
  <si>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</si>
  <si>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</si>
  <si>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</si>
  <si>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</si>
  <si>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</si>
  <si>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</si>
  <si>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</si>
  <si>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</si>
  <si>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</si>
  <si>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</si>
  <si>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</si>
  <si>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</si>
  <si>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</si>
  <si>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</si>
  <si>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</si>
  <si>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</si>
  <si>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</si>
  <si>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</si>
  <si>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</si>
  <si>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</si>
  <si>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</si>
  <si>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</si>
  <si>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</si>
  <si>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</si>
  <si>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</si>
  <si>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</si>
  <si>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</si>
  <si>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</si>
  <si>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</si>
  <si>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</si>
  <si>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</si>
  <si>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</si>
  <si>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</si>
  <si>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</si>
  <si>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</si>
  <si>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</si>
  <si>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</si>
  <si>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</si>
  <si>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</si>
  <si>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</si>
  <si>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</si>
  <si>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</si>
  <si>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</si>
  <si>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</si>
  <si>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</si>
  <si>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</si>
  <si>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</si>
  <si>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</si>
  <si>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</si>
  <si>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</si>
  <si>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</si>
  <si>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</si>
  <si>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</si>
  <si>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</si>
  <si>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</si>
  <si>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</si>
  <si>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</si>
  <si>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</si>
  <si>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</si>
  <si>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</si>
  <si>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</si>
  <si>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</si>
  <si>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</si>
  <si>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</si>
  <si>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</si>
  <si>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</si>
  <si>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</si>
  <si>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</si>
  <si>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</si>
  <si>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</si>
  <si>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</si>
  <si>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</si>
  <si>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</si>
  <si>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</si>
  <si>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</si>
  <si>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</si>
  <si>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</si>
  <si>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</si>
  <si>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</si>
  <si>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</si>
  <si>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</si>
  <si>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</si>
  <si>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</si>
  <si>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</si>
  <si>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</si>
  <si>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</si>
  <si>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</si>
  <si>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</si>
  <si>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</si>
  <si>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</si>
  <si>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</si>
  <si>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</si>
  <si>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</si>
  <si>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</si>
  <si>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</si>
  <si>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</si>
  <si>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</si>
  <si>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</si>
  <si>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</si>
  <si>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</si>
  <si>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</si>
  <si>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</si>
  <si>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</si>
  <si>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</si>
  <si>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</si>
  <si>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</si>
  <si>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</si>
  <si>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</si>
  <si>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</si>
  <si>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</si>
  <si>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</si>
  <si>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</si>
  <si>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</si>
  <si>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</si>
  <si>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</si>
  <si>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</si>
  <si>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</si>
  <si>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</si>
  <si>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</si>
  <si>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</si>
  <si>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</si>
  <si>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</si>
  <si>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</si>
  <si>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</si>
  <si>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</si>
  <si>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</si>
  <si>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</si>
  <si>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</si>
  <si>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</si>
  <si>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</si>
  <si>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</si>
  <si>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</si>
  <si>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</si>
  <si>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</si>
  <si>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</si>
  <si>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</si>
  <si>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</si>
  <si>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</si>
  <si>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</si>
  <si>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</si>
  <si>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</si>
  <si>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</si>
  <si>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</si>
  <si>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</si>
  <si>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</si>
  <si>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</si>
  <si>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</si>
  <si>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</si>
  <si>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</si>
  <si>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</si>
  <si>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</si>
  <si>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</si>
  <si>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</si>
  <si>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</si>
  <si>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</si>
  <si>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</si>
  <si>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</si>
  <si>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</si>
  <si>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</si>
  <si>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</si>
  <si>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</si>
  <si>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</si>
  <si>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</si>
  <si>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</si>
  <si>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</si>
  <si>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</si>
  <si>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</si>
  <si>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</si>
  <si>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</si>
  <si>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</si>
  <si>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</si>
  <si>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</si>
  <si>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</si>
  <si>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</si>
  <si>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</si>
  <si>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</si>
  <si>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</si>
  <si>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</si>
  <si>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</si>
  <si>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</si>
  <si>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</si>
  <si>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</si>
  <si>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</si>
  <si>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</si>
  <si>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</si>
  <si>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</si>
  <si>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</si>
  <si>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</si>
  <si>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</si>
  <si>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</si>
  <si>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</si>
  <si>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</si>
  <si>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</si>
  <si>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</si>
  <si>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</si>
  <si>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</si>
  <si>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</si>
  <si>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</si>
  <si>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</si>
  <si>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</si>
  <si>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</si>
  <si>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</si>
  <si>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</si>
  <si>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</si>
  <si>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</si>
  <si>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</si>
  <si>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</si>
  <si>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</si>
  <si>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</si>
  <si>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</si>
  <si>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</si>
  <si>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</si>
  <si>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</si>
  <si>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</si>
  <si>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</si>
  <si>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</si>
  <si>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</si>
  <si>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</si>
  <si>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</si>
  <si>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</si>
  <si>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</si>
  <si>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</si>
  <si>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</si>
  <si>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</si>
  <si>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</si>
  <si>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</si>
  <si>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</si>
  <si>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</si>
  <si>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</si>
  <si>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</si>
  <si>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</si>
  <si>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</si>
  <si>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</si>
  <si>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</si>
  <si>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</si>
  <si>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</si>
  <si>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</si>
  <si>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</si>
  <si>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</si>
  <si>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</si>
  <si>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</si>
  <si>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</si>
  <si>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</si>
  <si>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</si>
  <si>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</si>
  <si>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</si>
  <si>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</si>
  <si>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</si>
  <si>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</si>
  <si>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</si>
  <si>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</si>
  <si>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</si>
  <si>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</si>
  <si>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</si>
  <si>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</si>
  <si>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</si>
  <si>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</si>
  <si>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</si>
  <si>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</si>
  <si>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</si>
  <si>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</si>
  <si>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</si>
  <si>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</si>
  <si>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</si>
  <si>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</si>
  <si>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</si>
  <si>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</si>
  <si>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</si>
  <si>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</si>
  <si>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</si>
  <si>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</si>
  <si>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</si>
  <si>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</si>
  <si>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</si>
  <si>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</si>
  <si>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</si>
  <si>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</si>
  <si>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</si>
  <si>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</si>
  <si>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</si>
  <si>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</si>
  <si>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</si>
  <si>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</si>
  <si>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</si>
  <si>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</si>
  <si>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</si>
  <si>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</si>
  <si>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</si>
  <si>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</si>
  <si>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</si>
  <si>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</si>
  <si>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</si>
  <si>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</si>
  <si>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</si>
  <si>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</si>
  <si>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</si>
  <si>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</si>
  <si>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</si>
  <si>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</si>
  <si>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</si>
  <si>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</si>
  <si>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</si>
  <si>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</si>
  <si>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</si>
  <si>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</si>
  <si>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</si>
  <si>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</si>
  <si>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</si>
  <si>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</si>
  <si>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</si>
  <si>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</si>
  <si>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</si>
  <si>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</si>
  <si>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</si>
  <si>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</si>
  <si>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</si>
  <si>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</si>
  <si>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</si>
  <si>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</si>
  <si>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</si>
  <si>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</si>
  <si>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</si>
  <si>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</si>
  <si>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</si>
  <si>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</si>
  <si>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</si>
  <si>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</si>
  <si>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</si>
  <si>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</si>
  <si>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</si>
  <si>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</si>
  <si>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</si>
  <si>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</si>
  <si>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</si>
  <si>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</si>
  <si>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</si>
  <si>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</si>
  <si>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</si>
  <si>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</si>
  <si>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</si>
  <si>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</si>
  <si>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</si>
  <si>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</si>
  <si>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</si>
  <si>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</si>
  <si>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</si>
  <si>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</si>
  <si>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</si>
  <si>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</si>
  <si>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</si>
  <si>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</si>
  <si>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</si>
  <si>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</si>
  <si>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</si>
  <si>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</si>
  <si>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</si>
  <si>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</si>
  <si>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</si>
  <si>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</si>
  <si>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</si>
  <si>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</si>
  <si>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</si>
  <si>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</si>
  <si>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</si>
  <si>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</si>
  <si>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</si>
  <si>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</si>
  <si>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</si>
  <si>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</si>
  <si>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</si>
  <si>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</si>
  <si>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</si>
  <si>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</si>
  <si>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</si>
  <si>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</si>
  <si>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</si>
  <si>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</si>
  <si>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</si>
  <si>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</si>
  <si>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</si>
  <si>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</si>
  <si>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</si>
  <si>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</si>
  <si>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</si>
  <si>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</si>
  <si>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</si>
  <si>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</si>
  <si>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</si>
  <si>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</si>
  <si>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</si>
  <si>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</si>
  <si>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</si>
  <si>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</si>
  <si>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</si>
  <si>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</si>
  <si>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</si>
  <si>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</si>
  <si>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</si>
  <si>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</si>
  <si>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</si>
  <si>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</si>
  <si>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</si>
  <si>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</si>
  <si>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</si>
  <si>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</si>
  <si>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</si>
  <si>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</si>
  <si>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</si>
  <si>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</si>
  <si>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</si>
  <si>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</si>
  <si>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</si>
  <si>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</si>
  <si>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</si>
  <si>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</si>
  <si>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</si>
  <si>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</si>
  <si>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</si>
  <si>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</si>
  <si>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</si>
  <si>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</si>
  <si>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</si>
  <si>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</si>
  <si>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</si>
  <si>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</si>
  <si>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</si>
  <si>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</si>
  <si>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</si>
  <si>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</si>
  <si>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</si>
  <si>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</si>
  <si>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</si>
  <si>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</si>
  <si>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</si>
  <si>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</si>
  <si>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</si>
  <si>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</si>
  <si>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</si>
  <si>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</si>
  <si>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</si>
  <si>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</si>
  <si>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</si>
  <si>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</si>
  <si>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</si>
  <si>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</si>
  <si>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</si>
  <si>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</si>
  <si>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</si>
  <si>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</si>
  <si>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</si>
  <si>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</si>
  <si>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</si>
  <si>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</si>
  <si>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</si>
  <si>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</si>
  <si>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</si>
  <si>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</si>
  <si>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</si>
  <si>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</si>
  <si>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</si>
  <si>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</si>
  <si>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</si>
  <si>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</si>
  <si>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</si>
  <si>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</si>
  <si>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</si>
  <si>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</si>
  <si>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</si>
  <si>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</si>
  <si>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</si>
  <si>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</si>
  <si>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</si>
  <si>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</si>
  <si>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</si>
  <si>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</si>
  <si>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</si>
  <si>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</si>
  <si>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</si>
  <si>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</si>
  <si>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</si>
  <si>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</si>
  <si>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</si>
  <si>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</si>
  <si>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</si>
  <si>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</si>
  <si>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</si>
  <si>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</si>
  <si>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</si>
  <si>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</si>
  <si>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</si>
  <si>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</si>
  <si>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</si>
  <si>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</si>
  <si>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</si>
  <si>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</si>
  <si>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</si>
  <si>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</si>
  <si>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</si>
  <si>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</si>
  <si>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</si>
  <si>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</si>
  <si>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</si>
  <si>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</si>
  <si>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</si>
  <si>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</si>
  <si>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</si>
  <si>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</si>
  <si>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</si>
  <si>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</si>
  <si>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</si>
  <si>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</si>
  <si>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</si>
  <si>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</si>
  <si>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</si>
  <si>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</si>
  <si>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</si>
  <si>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</si>
  <si>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</si>
  <si>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</si>
  <si>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</si>
  <si>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</si>
  <si>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</si>
  <si>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</si>
  <si>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</si>
  <si>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</si>
  <si>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</si>
  <si>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</si>
  <si>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</si>
  <si>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</si>
  <si>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</si>
  <si>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</si>
  <si>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</si>
  <si>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</si>
  <si>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</si>
  <si>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</si>
  <si>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</si>
  <si>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</si>
  <si>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</si>
  <si>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</si>
  <si>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</si>
  <si>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</si>
  <si>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</si>
  <si>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</si>
  <si>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</si>
  <si>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</si>
  <si>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</si>
  <si>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</si>
  <si>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</si>
  <si>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</si>
  <si>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</si>
  <si>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</si>
  <si>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</si>
  <si>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</si>
  <si>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</si>
  <si>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</si>
  <si>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</si>
  <si>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</si>
  <si>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</si>
  <si>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</si>
  <si>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</si>
  <si>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</si>
  <si>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</si>
  <si>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</si>
  <si>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</si>
  <si>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</si>
  <si>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</si>
  <si>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</si>
  <si>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</si>
  <si>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</si>
  <si>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</si>
  <si>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</si>
  <si>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</si>
  <si>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</si>
  <si>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</si>
  <si>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</si>
  <si>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</si>
  <si>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</si>
  <si>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</si>
  <si>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</si>
  <si>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</si>
  <si>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</si>
  <si>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</si>
  <si>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</si>
  <si>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</si>
  <si>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</si>
  <si>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</si>
  <si>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</si>
  <si>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</si>
  <si>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</si>
  <si>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</si>
  <si>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</si>
  <si>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</si>
  <si>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</si>
  <si>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</si>
  <si>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</si>
  <si>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</si>
  <si>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</si>
  <si>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</si>
  <si>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</si>
  <si>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</si>
  <si>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</si>
  <si>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</si>
  <si>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</si>
  <si>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</si>
  <si>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</si>
  <si>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</si>
  <si>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</si>
  <si>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</si>
  <si>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</si>
  <si>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</si>
  <si>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</si>
  <si>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</si>
  <si>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</si>
  <si>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</si>
  <si>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</si>
  <si>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</si>
  <si>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</si>
  <si>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</si>
  <si>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</si>
  <si>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</si>
  <si>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</si>
  <si>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</si>
  <si>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</si>
  <si>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</si>
  <si>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</si>
  <si>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</si>
  <si>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</si>
  <si>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</si>
  <si>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</si>
  <si>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</si>
  <si>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</si>
  <si>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</si>
  <si>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</si>
  <si>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</si>
  <si>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</si>
  <si>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</si>
  <si>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</si>
  <si>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</si>
  <si>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</si>
  <si>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</si>
  <si>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</si>
  <si>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</si>
  <si>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</si>
  <si>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</si>
  <si>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</si>
  <si>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</si>
  <si>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</si>
  <si>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</si>
  <si>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</si>
  <si>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</si>
  <si>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</si>
  <si>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</si>
  <si>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</si>
  <si>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</si>
  <si>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</si>
  <si>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</si>
  <si>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</si>
  <si>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</si>
  <si>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</si>
  <si>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</si>
  <si>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</si>
  <si>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</si>
  <si>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</si>
  <si>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</si>
  <si>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</si>
  <si>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</si>
  <si>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</si>
  <si>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</si>
  <si>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</si>
  <si>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</si>
  <si>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</si>
  <si>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</si>
  <si>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</si>
  <si>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</si>
  <si>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</si>
  <si>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</si>
  <si>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</si>
  <si>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</si>
  <si>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</si>
  <si>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</si>
  <si>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</si>
  <si>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</si>
  <si>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</si>
  <si>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</si>
  <si>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</si>
  <si>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</si>
  <si>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</si>
  <si>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</si>
  <si>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</si>
  <si>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</si>
  <si>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</si>
  <si>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</si>
  <si>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</si>
  <si>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</si>
  <si>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</si>
  <si>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</si>
  <si>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</si>
  <si>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</si>
  <si>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</si>
  <si>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</si>
  <si>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</si>
  <si>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</si>
  <si>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</si>
  <si>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</si>
  <si>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</si>
  <si>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</si>
  <si>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</si>
  <si>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</si>
  <si>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</si>
  <si>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</si>
  <si>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</si>
  <si>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</si>
  <si>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</si>
  <si>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</si>
  <si>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</si>
  <si>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</si>
  <si>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</si>
  <si>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</si>
  <si>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</si>
  <si>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</si>
  <si>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</si>
  <si>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</si>
  <si>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</si>
  <si>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</si>
  <si>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</si>
  <si>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</si>
  <si>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</si>
  <si>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</si>
  <si>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</si>
  <si>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</si>
  <si>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</si>
  <si>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</si>
  <si>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</si>
  <si>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</si>
  <si>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</si>
  <si>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</si>
  <si>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</si>
  <si>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</si>
  <si>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</si>
  <si>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</si>
  <si>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</si>
  <si>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</si>
  <si>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</si>
  <si>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</si>
  <si>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</si>
  <si>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</si>
  <si>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</si>
  <si>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</si>
  <si>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</si>
  <si>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</si>
  <si>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</si>
  <si>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</si>
  <si>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</si>
  <si>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</si>
  <si>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</si>
  <si>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</si>
  <si>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</si>
  <si>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</si>
  <si>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</si>
  <si>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</si>
  <si>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</si>
  <si>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</si>
  <si>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</si>
  <si>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</si>
  <si>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</si>
  <si>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</si>
  <si>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</si>
  <si>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</si>
  <si>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</si>
  <si>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</si>
  <si>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</si>
  <si>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</si>
  <si>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</si>
  <si>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</si>
  <si>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</si>
  <si>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</si>
  <si>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</si>
  <si>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</si>
  <si>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</si>
  <si>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</si>
  <si>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</si>
  <si>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</si>
  <si>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</si>
  <si>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</si>
  <si>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</si>
  <si>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</si>
  <si>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</si>
  <si>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</si>
  <si>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</si>
  <si>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</si>
  <si>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</si>
  <si>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</si>
  <si>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</si>
  <si>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</si>
  <si>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</si>
  <si>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</si>
  <si>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</si>
  <si>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</si>
  <si>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</si>
  <si>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</si>
  <si>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</si>
  <si>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</si>
  <si>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</si>
  <si>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</si>
  <si>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</si>
  <si>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</si>
  <si>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</si>
  <si>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</si>
  <si>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</si>
  <si>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</si>
  <si>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</si>
  <si>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</si>
  <si>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</si>
  <si>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</si>
  <si>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</si>
  <si>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</si>
  <si>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</si>
  <si>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</si>
  <si>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</si>
  <si>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</si>
  <si>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</si>
  <si>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</si>
  <si>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</si>
  <si>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</si>
  <si>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</si>
  <si>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</si>
  <si>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</si>
  <si>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</si>
  <si>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</si>
  <si>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</si>
  <si>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</si>
  <si>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</si>
  <si>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</si>
  <si>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</si>
  <si>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</si>
  <si>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</si>
  <si>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</si>
  <si>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</si>
  <si>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</si>
  <si>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</si>
  <si>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</si>
  <si>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</si>
  <si>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</si>
  <si>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</si>
  <si>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</si>
  <si>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</si>
  <si>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</si>
  <si>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</si>
  <si>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</si>
  <si>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</si>
  <si>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</si>
  <si>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</si>
  <si>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</si>
  <si>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</si>
  <si>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</si>
  <si>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</si>
  <si>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</si>
  <si>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</si>
  <si>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</si>
  <si>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</si>
  <si>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</si>
  <si>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</si>
  <si>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</si>
  <si>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</si>
  <si>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</si>
  <si>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</si>
  <si>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</si>
  <si>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</si>
  <si>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</si>
  <si>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</si>
  <si>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</si>
  <si>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</si>
  <si>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</si>
  <si>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</si>
  <si>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</si>
  <si>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</si>
  <si>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</si>
  <si>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</si>
  <si>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</si>
  <si>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</si>
  <si>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</si>
  <si>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</si>
  <si>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</si>
  <si>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</si>
  <si>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</si>
  <si>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</si>
  <si>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</si>
  <si>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</si>
  <si>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</si>
  <si>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</si>
  <si>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</si>
  <si>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</si>
  <si>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</si>
  <si>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</si>
  <si>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</si>
  <si>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</si>
  <si>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</si>
  <si>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</si>
  <si>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</si>
  <si>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</si>
  <si>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</si>
  <si>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</si>
  <si>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</si>
  <si>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</si>
  <si>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</si>
  <si>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</si>
  <si>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</si>
  <si>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</si>
  <si>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</si>
  <si>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</si>
  <si>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</si>
  <si>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</si>
  <si>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</si>
  <si>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</si>
  <si>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</si>
  <si>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</si>
  <si>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</si>
  <si>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</si>
  <si>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</si>
  <si>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</si>
  <si>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</si>
  <si>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</si>
  <si>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</si>
  <si>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</si>
  <si>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</si>
  <si>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</si>
  <si>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</si>
  <si>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</si>
  <si>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</si>
  <si>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</si>
  <si>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</si>
  <si>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</si>
  <si>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</si>
  <si>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</si>
  <si>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</si>
  <si>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</si>
  <si>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</si>
  <si>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</si>
  <si>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</si>
  <si>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</si>
  <si>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</si>
  <si>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</si>
  <si>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</si>
  <si>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</si>
  <si>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</si>
  <si>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</si>
  <si>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</si>
  <si>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</si>
  <si>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</si>
  <si>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</si>
  <si>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</si>
  <si>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</si>
  <si>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</si>
  <si>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</si>
  <si>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</si>
  <si>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</si>
  <si>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</si>
  <si>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</si>
  <si>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</si>
  <si>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</si>
  <si>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</si>
  <si>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</si>
  <si>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</si>
  <si>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</si>
  <si>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</si>
  <si>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</si>
  <si>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</si>
  <si>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</si>
  <si>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</si>
  <si>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</si>
  <si>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</si>
  <si>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</si>
  <si>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</si>
  <si>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</si>
  <si>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</si>
  <si>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</si>
  <si>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</si>
  <si>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</si>
  <si>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</si>
  <si>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</si>
  <si>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</si>
  <si>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</si>
  <si>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</si>
  <si>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</si>
  <si>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</si>
  <si>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</si>
  <si>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</si>
  <si>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</si>
  <si>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</si>
  <si>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</si>
  <si>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</si>
  <si>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</si>
  <si>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</si>
  <si>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</si>
  <si>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</si>
  <si>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</si>
  <si>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</si>
  <si>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</si>
  <si>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</si>
  <si>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</si>
  <si>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</si>
  <si>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</si>
  <si>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</si>
  <si>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</si>
  <si>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</si>
  <si>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</si>
  <si>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</si>
  <si>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</si>
  <si>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</si>
  <si>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</si>
  <si>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</si>
  <si>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</si>
  <si>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</si>
  <si>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</si>
  <si>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</si>
  <si>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</si>
  <si>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</si>
  <si>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</si>
  <si>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</si>
  <si>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</si>
  <si>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</si>
  <si>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</si>
  <si>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</si>
  <si>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</si>
  <si>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</si>
  <si>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</si>
  <si>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</si>
  <si>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</si>
  <si>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</si>
  <si>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</si>
  <si>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</si>
  <si>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</si>
  <si>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</si>
  <si>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</si>
  <si>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</si>
  <si>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</si>
  <si>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</si>
  <si>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</si>
  <si>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</si>
  <si>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</si>
  <si>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</si>
  <si>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</si>
  <si>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</si>
  <si>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</si>
  <si>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</si>
  <si>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</si>
  <si>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</si>
  <si>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</si>
  <si>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</si>
  <si>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</si>
  <si>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</si>
  <si>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</si>
  <si>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</si>
  <si>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</si>
  <si>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</si>
  <si>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</si>
  <si>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</si>
  <si>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</si>
  <si>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</si>
  <si>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</si>
  <si>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</si>
  <si>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</si>
  <si>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</si>
  <si>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</si>
  <si>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</si>
  <si>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</si>
  <si>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</si>
  <si>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</si>
  <si>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</si>
  <si>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</si>
  <si>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</si>
  <si>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</si>
  <si>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</si>
  <si>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</si>
  <si>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</si>
  <si>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</si>
  <si>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</si>
  <si>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</si>
  <si>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</si>
  <si>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</si>
  <si>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</si>
  <si>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</si>
  <si>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</si>
  <si>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</si>
  <si>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</si>
  <si>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</si>
  <si>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</si>
  <si>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</si>
  <si>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</si>
  <si>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</si>
  <si>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</si>
  <si>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</si>
  <si>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</si>
  <si>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</si>
  <si>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</si>
  <si>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</si>
  <si>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</si>
  <si>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</si>
  <si>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</si>
  <si>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</si>
  <si>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</si>
  <si>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</si>
  <si>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</si>
  <si>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</si>
  <si>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</si>
  <si>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</si>
  <si>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</si>
  <si>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</si>
  <si>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</si>
  <si>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</si>
  <si>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</si>
  <si>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</si>
  <si>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</si>
  <si>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</si>
  <si>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</si>
  <si>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</si>
  <si>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</si>
  <si>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</si>
  <si>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</si>
  <si>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</si>
  <si>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</si>
  <si>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</si>
  <si>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</si>
  <si>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</si>
  <si>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</si>
  <si>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</si>
  <si>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</si>
  <si>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</si>
  <si>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</si>
  <si>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</si>
  <si>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</si>
  <si>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</si>
  <si>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</si>
  <si>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</si>
  <si>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</si>
  <si>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</si>
  <si>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</si>
  <si>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</si>
  <si>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</si>
  <si>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</si>
  <si>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</si>
  <si>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</si>
  <si>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</si>
  <si>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</si>
  <si>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</si>
  <si>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</si>
  <si>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</si>
  <si>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</si>
  <si>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</si>
  <si>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</si>
  <si>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</si>
  <si>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</si>
  <si>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</si>
  <si>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</si>
  <si>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</si>
  <si>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</si>
  <si>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</si>
  <si>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</si>
  <si>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</si>
  <si>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</si>
  <si>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</si>
  <si>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</si>
  <si>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</si>
  <si>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</si>
  <si>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</si>
  <si>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</si>
  <si>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</si>
  <si>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</si>
  <si>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</si>
  <si>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</si>
  <si>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</si>
  <si>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</si>
  <si>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</si>
  <si>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</si>
  <si>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</si>
  <si>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</si>
  <si>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</si>
  <si>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</si>
  <si>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</si>
  <si>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</si>
  <si>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</si>
  <si>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</si>
  <si>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</si>
  <si>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</si>
  <si>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</si>
  <si>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</si>
  <si>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</si>
  <si>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</si>
  <si>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</si>
  <si>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</si>
  <si>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</si>
  <si>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</si>
  <si>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</si>
  <si>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</si>
  <si>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</si>
  <si>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</si>
  <si>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</si>
  <si>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</si>
  <si>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</si>
  <si>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</si>
  <si>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</si>
  <si>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</si>
  <si>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</si>
  <si>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</si>
  <si>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</si>
  <si>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</si>
  <si>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</si>
  <si>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</si>
  <si>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</si>
  <si>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</si>
  <si>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</si>
  <si>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</si>
  <si>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</si>
  <si>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</si>
  <si>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</si>
  <si>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</si>
  <si>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</si>
  <si>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</si>
  <si>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</si>
  <si>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</si>
  <si>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</si>
  <si>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</si>
  <si>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</si>
  <si>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</si>
  <si>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</si>
  <si>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</si>
  <si>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</si>
  <si>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</si>
  <si>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</si>
  <si>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</si>
  <si>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</si>
  <si>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</si>
  <si>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</si>
  <si>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</si>
  <si>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</si>
  <si>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</si>
  <si>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</si>
  <si>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</si>
  <si>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</si>
  <si>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</si>
  <si>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</si>
  <si>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</si>
  <si>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</si>
  <si>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</si>
  <si>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</si>
  <si>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</si>
  <si>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</si>
  <si>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</si>
  <si>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</si>
  <si>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</si>
  <si>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</si>
  <si>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</si>
  <si>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</si>
  <si>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</si>
  <si>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</si>
  <si>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</si>
  <si>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</si>
  <si>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</si>
  <si>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</si>
  <si>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</si>
  <si>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</si>
  <si>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</si>
  <si>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</si>
  <si>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</si>
  <si>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</si>
  <si>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</si>
  <si>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</si>
  <si>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</si>
  <si>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</si>
  <si>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</si>
  <si>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</si>
  <si>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</si>
  <si>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</si>
  <si>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</si>
  <si>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</si>
  <si>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</si>
  <si>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</si>
  <si>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</si>
  <si>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</si>
  <si>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</si>
  <si>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</si>
  <si>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</si>
  <si>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</si>
  <si>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</si>
  <si>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</si>
  <si>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</si>
  <si>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</si>
  <si>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</si>
  <si>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</si>
  <si>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</si>
  <si>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</si>
  <si>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</si>
  <si>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</si>
  <si>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</si>
  <si>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</si>
  <si>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</si>
  <si>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</si>
  <si>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</si>
  <si>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</si>
  <si>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</si>
  <si>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</si>
  <si>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</si>
  <si>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</si>
  <si>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</si>
  <si>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</si>
  <si>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</si>
  <si>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</si>
  <si>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</si>
  <si>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</si>
  <si>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</si>
  <si>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</si>
  <si>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</si>
  <si>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</si>
  <si>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</si>
  <si>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</si>
  <si>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</si>
  <si>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</si>
  <si>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</si>
  <si>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</si>
  <si>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</si>
  <si>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</si>
  <si>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</si>
  <si>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</si>
  <si>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</si>
  <si>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</si>
  <si>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</si>
  <si>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</si>
  <si>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</si>
  <si>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</si>
  <si>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</si>
  <si>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</si>
  <si>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</si>
  <si>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</si>
  <si>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</si>
  <si>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</si>
  <si>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</si>
  <si>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</si>
  <si>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</si>
  <si>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</si>
  <si>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</si>
  <si>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</si>
  <si>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</si>
  <si>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</si>
  <si>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</si>
  <si>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</si>
  <si>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</si>
  <si>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</si>
  <si>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</si>
  <si>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</si>
  <si>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</si>
  <si>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</si>
  <si>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</si>
  <si>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</si>
  <si>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</si>
  <si>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</si>
  <si>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</si>
  <si>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</si>
  <si>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</si>
  <si>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</si>
  <si>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</si>
  <si>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</si>
  <si>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</si>
  <si>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</si>
  <si>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</si>
  <si>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</si>
  <si>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</si>
  <si>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</si>
  <si>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</si>
  <si>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</si>
  <si>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</si>
  <si>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</si>
  <si>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</si>
  <si>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</si>
  <si>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</si>
  <si>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</si>
  <si>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</si>
  <si>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</si>
  <si>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</si>
  <si>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</si>
  <si>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</si>
  <si>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</si>
  <si>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</si>
  <si>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</si>
  <si>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</si>
  <si>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</si>
  <si>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</si>
  <si>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</si>
  <si>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</si>
  <si>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</si>
  <si>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</si>
  <si>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</si>
  <si>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</si>
  <si>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</si>
  <si>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</si>
  <si>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</si>
  <si>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</si>
  <si>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</si>
  <si>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</si>
  <si>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</si>
  <si>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</si>
  <si>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</si>
  <si>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</si>
  <si>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</si>
  <si>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</si>
  <si>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</si>
  <si>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</si>
  <si>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</si>
  <si>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</si>
  <si>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</si>
  <si>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</si>
  <si>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</si>
  <si>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</si>
  <si>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</si>
  <si>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</si>
  <si>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</si>
  <si>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</si>
  <si>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</si>
  <si>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</si>
  <si>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</si>
  <si>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</si>
  <si>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</si>
  <si>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</si>
  <si>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</si>
  <si>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</si>
  <si>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</si>
  <si>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</si>
  <si>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</si>
  <si>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</si>
  <si>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</si>
  <si>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</si>
  <si>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</si>
  <si>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</si>
  <si>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</si>
  <si>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</si>
  <si>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</si>
  <si>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</si>
  <si>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</si>
  <si>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</si>
  <si>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</si>
  <si>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</si>
  <si>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</si>
  <si>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</si>
  <si>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</si>
  <si>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</si>
  <si>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</si>
  <si>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</si>
  <si>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</si>
  <si>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</si>
  <si>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</si>
  <si>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</si>
  <si>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</si>
  <si>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</si>
  <si>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</si>
  <si>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</si>
  <si>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</si>
  <si>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</si>
  <si>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</si>
  <si>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</si>
  <si>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</si>
  <si>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</si>
  <si>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</si>
  <si>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</si>
  <si>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</si>
  <si>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</si>
  <si>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</si>
  <si>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</si>
  <si>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</si>
  <si>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</si>
  <si>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</si>
  <si>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</si>
  <si>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</si>
  <si>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</si>
  <si>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</si>
  <si>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</si>
  <si>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</si>
  <si>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</si>
  <si>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</si>
  <si>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</si>
  <si>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</si>
  <si>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</si>
  <si>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</si>
  <si>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</si>
  <si>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</si>
  <si>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</si>
  <si>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</si>
  <si>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</si>
  <si>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</si>
  <si>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</si>
  <si>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</si>
  <si>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</si>
  <si>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</si>
  <si>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</si>
  <si>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</si>
  <si>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</si>
  <si>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</si>
  <si>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</si>
  <si>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</si>
  <si>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</si>
  <si>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</si>
  <si>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</si>
  <si>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</si>
  <si>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</si>
  <si>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</si>
  <si>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</si>
  <si>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</si>
  <si>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</si>
  <si>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</si>
  <si>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</si>
  <si>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</si>
  <si>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</si>
  <si>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</si>
  <si>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</si>
  <si>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</si>
  <si>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</si>
  <si>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</si>
  <si>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</si>
  <si>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</si>
  <si>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</si>
  <si>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</si>
  <si>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</si>
  <si>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</si>
  <si>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</si>
  <si>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</si>
  <si>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</si>
  <si>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</si>
  <si>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</si>
  <si>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</si>
  <si>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</si>
  <si>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</si>
  <si>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</si>
  <si>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</si>
  <si>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</si>
  <si>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</si>
  <si>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</si>
  <si>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</si>
  <si>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</si>
  <si>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</si>
  <si>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</si>
  <si>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</si>
  <si>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</si>
  <si>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</si>
  <si>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</si>
  <si>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</si>
  <si>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</si>
  <si>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</si>
  <si>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</si>
  <si>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</si>
  <si>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</si>
  <si>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</si>
  <si>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</si>
  <si>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</si>
  <si>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</si>
  <si>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</si>
  <si>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</si>
  <si>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</si>
  <si>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</si>
  <si>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</si>
  <si>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</si>
  <si>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</si>
  <si>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</si>
  <si>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</si>
  <si>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</si>
  <si>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</si>
  <si>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</si>
  <si>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</si>
  <si>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</si>
  <si>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</si>
  <si>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</si>
  <si>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</si>
  <si>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</si>
  <si>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</si>
  <si>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</si>
  <si>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</si>
  <si>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</si>
  <si>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</si>
  <si>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</si>
  <si>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</si>
  <si>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</si>
  <si>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</si>
  <si>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</si>
  <si>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</si>
  <si>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</si>
  <si>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</si>
  <si>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</si>
  <si>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</si>
  <si>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</si>
  <si>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</si>
  <si>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</si>
  <si>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</si>
  <si>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</si>
  <si>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</si>
  <si>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</si>
  <si>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</si>
  <si>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</si>
  <si>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</si>
  <si>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</si>
  <si>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</si>
  <si>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</si>
  <si>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</si>
  <si>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</si>
  <si>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</si>
  <si>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</si>
  <si>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</si>
  <si>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</si>
  <si>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</si>
  <si>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</si>
  <si>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</si>
  <si>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</si>
  <si>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</si>
  <si>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</si>
  <si>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</si>
  <si>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</si>
  <si>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</si>
  <si>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</si>
  <si>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</si>
  <si>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</si>
  <si>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</si>
  <si>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</si>
  <si>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</si>
  <si>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</si>
  <si>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</si>
  <si>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</si>
  <si>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</si>
  <si>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</si>
  <si>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</si>
  <si>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</si>
  <si>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</si>
  <si>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</si>
  <si>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</si>
  <si>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</si>
  <si>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</si>
  <si>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</si>
  <si>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</si>
  <si>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</si>
  <si>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</si>
  <si>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</si>
  <si>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</si>
  <si>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</si>
  <si>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</si>
  <si>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</si>
  <si>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</si>
  <si>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</si>
  <si>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</si>
  <si>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</si>
  <si>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</si>
  <si>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</si>
  <si>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</si>
  <si>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</si>
  <si>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</si>
  <si>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</si>
  <si>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</si>
  <si>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</si>
  <si>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</si>
  <si>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</si>
  <si>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</si>
  <si>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</si>
  <si>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</si>
  <si>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</si>
  <si>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</si>
  <si>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</si>
  <si>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</si>
  <si>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</si>
  <si>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</si>
  <si>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</si>
  <si>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</si>
  <si>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</si>
  <si>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</si>
  <si>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</si>
  <si>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</si>
  <si>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</si>
  <si>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</si>
  <si>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</si>
  <si>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</si>
  <si>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</si>
  <si>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</si>
  <si>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</si>
  <si>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</si>
  <si>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</si>
  <si>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</si>
  <si>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</si>
  <si>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</si>
  <si>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</si>
  <si>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</si>
  <si>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</si>
  <si>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</si>
  <si>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</si>
  <si>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</si>
  <si>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</si>
  <si>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</si>
  <si>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</si>
  <si>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</si>
  <si>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</si>
  <si>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</si>
  <si>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</si>
  <si>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</si>
  <si>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</si>
  <si>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</si>
  <si>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</si>
  <si>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</si>
  <si>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</si>
  <si>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</si>
  <si>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</si>
  <si>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</si>
  <si>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</si>
  <si>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</si>
  <si>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</si>
  <si>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</si>
  <si>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</si>
  <si>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</si>
  <si>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</si>
  <si>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</si>
  <si>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</si>
  <si>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</si>
  <si>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</si>
  <si>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</si>
  <si>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</si>
  <si>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</si>
  <si>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</si>
  <si>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</si>
  <si>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</si>
  <si>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</si>
  <si>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</si>
  <si>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</si>
  <si>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</si>
  <si>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</si>
  <si>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</si>
  <si>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</si>
  <si>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</si>
  <si>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</si>
  <si>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</si>
  <si>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</si>
  <si>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</si>
  <si>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</si>
  <si>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</si>
  <si>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</si>
  <si>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</si>
  <si>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</si>
  <si>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</si>
  <si>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</si>
  <si>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</si>
  <si>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</si>
  <si>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</si>
  <si>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</si>
  <si>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</si>
  <si>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</si>
  <si>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</si>
  <si>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</si>
  <si>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</si>
  <si>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</si>
  <si>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</si>
  <si>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</si>
  <si>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</si>
  <si>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</si>
  <si>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</si>
  <si>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</si>
  <si>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</si>
  <si>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</si>
  <si>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</si>
  <si>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</si>
  <si>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</si>
  <si>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</si>
  <si>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</si>
  <si>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</si>
  <si>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</si>
  <si>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</si>
  <si>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</si>
  <si>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</si>
  <si>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</si>
  <si>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</si>
  <si>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</si>
  <si>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</si>
  <si>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</si>
  <si>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</si>
  <si>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</si>
  <si>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</si>
  <si>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</si>
  <si>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</si>
  <si>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</si>
  <si>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</si>
  <si>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</si>
  <si>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</si>
  <si>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</si>
  <si>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</si>
  <si>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</si>
  <si>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</si>
  <si>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</si>
  <si>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</si>
  <si>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</si>
  <si>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</si>
  <si>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</si>
  <si>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</si>
  <si>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</si>
  <si>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</si>
  <si>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</si>
  <si>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</si>
  <si>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</si>
  <si>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</si>
  <si>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</si>
  <si>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</si>
  <si>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</si>
  <si>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</si>
  <si>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</si>
  <si>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</si>
  <si>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</si>
  <si>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</si>
  <si>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</si>
  <si>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</si>
  <si>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</si>
  <si>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</si>
  <si>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</si>
  <si>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</si>
  <si>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</si>
  <si>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</si>
  <si>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</si>
  <si>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</si>
  <si>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</si>
  <si>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</si>
  <si>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</si>
  <si>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</si>
  <si>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</si>
  <si>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</si>
  <si>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</si>
  <si>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</si>
  <si>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</si>
  <si>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</si>
  <si>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</si>
  <si>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</si>
  <si>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</si>
  <si>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</si>
  <si>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</si>
  <si>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</si>
  <si>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</si>
  <si>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</si>
  <si>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</si>
  <si>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</si>
  <si>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</si>
  <si>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</si>
  <si>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</si>
  <si>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</si>
  <si>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</si>
  <si>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</si>
  <si>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</si>
  <si>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</si>
  <si>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</si>
  <si>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</si>
  <si>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</si>
  <si>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</si>
  <si>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</si>
  <si>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</si>
  <si>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</si>
  <si>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</si>
  <si>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</si>
  <si>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</si>
  <si>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</si>
  <si>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</si>
  <si>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</si>
  <si>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</si>
  <si>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</si>
  <si>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</si>
  <si>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</si>
  <si>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</si>
  <si>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</si>
  <si>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</si>
  <si>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</si>
  <si>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</si>
  <si>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</si>
  <si>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</si>
  <si>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</si>
  <si>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</si>
  <si>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</si>
  <si>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</si>
  <si>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</si>
  <si>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</si>
  <si>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</si>
  <si>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</si>
  <si>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</si>
  <si>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</si>
  <si>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</si>
  <si>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</si>
  <si>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</si>
  <si>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</si>
  <si>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</si>
  <si>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</si>
  <si>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</si>
  <si>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</si>
  <si>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</si>
  <si>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</si>
  <si>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</si>
  <si>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</si>
  <si>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</si>
  <si>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</si>
  <si>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</si>
  <si>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</si>
  <si>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</si>
  <si>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</si>
  <si>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</si>
  <si>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</si>
  <si>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</si>
  <si>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</si>
  <si>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</si>
  <si>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</si>
  <si>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</si>
  <si>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</si>
  <si>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</si>
  <si>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</si>
  <si>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</si>
  <si>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</si>
  <si>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</si>
  <si>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</si>
  <si>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</si>
  <si>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</si>
  <si>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</si>
  <si>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</si>
  <si>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</si>
  <si>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</si>
  <si>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</si>
  <si>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</si>
  <si>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</si>
  <si>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</si>
  <si>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</si>
  <si>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</si>
  <si>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</si>
  <si>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</si>
  <si>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</si>
  <si>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</si>
  <si>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</si>
  <si>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</si>
  <si>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</si>
  <si>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</si>
  <si>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</si>
  <si>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</si>
  <si>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</si>
  <si>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</si>
  <si>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</si>
  <si>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</si>
  <si>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</si>
  <si>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</si>
  <si>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</si>
  <si>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</si>
  <si>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</si>
  <si>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</si>
  <si>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</si>
  <si>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</si>
  <si>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</si>
  <si>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</si>
  <si>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</si>
  <si>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</si>
  <si>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</si>
  <si>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</si>
  <si>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</si>
  <si>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</si>
  <si>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</si>
  <si>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</si>
  <si>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</si>
  <si>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</si>
  <si>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</si>
  <si>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</si>
  <si>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</si>
  <si>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</si>
  <si>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</si>
  <si>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</si>
  <si>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</si>
  <si>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</si>
  <si>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</si>
  <si>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</si>
  <si>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</si>
  <si>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</si>
  <si>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</si>
  <si>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</si>
  <si>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</si>
  <si>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</si>
  <si>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</si>
  <si>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</si>
  <si>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</si>
  <si>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</si>
  <si>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</si>
  <si>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</si>
  <si>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</si>
  <si>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</si>
  <si>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</si>
  <si>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</si>
  <si>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</si>
  <si>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</si>
  <si>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</si>
  <si>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</si>
  <si>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</si>
  <si>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</si>
  <si>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</si>
  <si>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</si>
  <si>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</si>
  <si>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</si>
  <si>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</si>
  <si>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</si>
  <si>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</si>
  <si>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</si>
  <si>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</si>
  <si>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</si>
  <si>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</si>
  <si>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</si>
  <si>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</si>
  <si>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</si>
  <si>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</si>
  <si>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</si>
  <si>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</si>
  <si>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</si>
  <si>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</si>
  <si>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</si>
  <si>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</si>
  <si>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</si>
  <si>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</si>
  <si>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</si>
  <si>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</si>
  <si>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</si>
  <si>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</si>
  <si>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</si>
  <si>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</si>
  <si>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</si>
  <si>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</si>
  <si>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</si>
  <si>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</si>
  <si>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</si>
  <si>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</si>
  <si>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</si>
  <si>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</si>
  <si>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</si>
  <si>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</si>
  <si>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</si>
  <si>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</si>
  <si>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</si>
  <si>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</si>
  <si>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</si>
  <si>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</si>
  <si>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</si>
  <si>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</si>
  <si>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</si>
  <si>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</si>
  <si>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</si>
  <si>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</si>
  <si>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</si>
  <si>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</si>
  <si>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</si>
  <si>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</si>
  <si>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</si>
  <si>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</si>
  <si>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</si>
  <si>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</si>
  <si>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</si>
  <si>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</si>
  <si>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</si>
  <si>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</si>
  <si>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</si>
  <si>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</si>
  <si>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</si>
  <si>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</si>
  <si>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</si>
  <si>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</si>
  <si>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</si>
  <si>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</si>
  <si>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</si>
  <si>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</si>
  <si>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</si>
  <si>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</si>
  <si>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</si>
  <si>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</si>
  <si>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</si>
  <si>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</si>
  <si>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</si>
  <si>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</si>
  <si>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</si>
  <si>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</si>
  <si>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</si>
  <si>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</si>
  <si>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</si>
  <si>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</si>
  <si>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</si>
  <si>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</si>
  <si>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</si>
  <si>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</si>
  <si>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</si>
  <si>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</si>
  <si>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</si>
  <si>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</si>
  <si>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</si>
  <si>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</si>
  <si>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</si>
  <si>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</si>
  <si>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</si>
  <si>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</si>
  <si>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</si>
  <si>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</si>
  <si>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</si>
  <si>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</si>
  <si>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</si>
  <si>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</si>
  <si>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</si>
  <si>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</si>
  <si>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</si>
  <si>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</si>
  <si>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</si>
  <si>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</si>
  <si>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</si>
  <si>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</si>
  <si>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</si>
  <si>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</si>
  <si>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</si>
  <si>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</si>
  <si>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</si>
  <si>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</si>
  <si>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</si>
  <si>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</si>
  <si>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</si>
  <si>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</si>
  <si>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</si>
  <si>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</si>
  <si>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</si>
  <si>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</si>
  <si>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</si>
  <si>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</si>
  <si>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</si>
  <si>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</si>
  <si>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</si>
  <si>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</si>
  <si>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</si>
  <si>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</si>
  <si>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</si>
  <si>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</si>
  <si>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</si>
  <si>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</si>
  <si>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</si>
  <si>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</si>
  <si>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</si>
  <si>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</si>
  <si>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</si>
  <si>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</si>
  <si>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</si>
  <si>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</si>
  <si>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</si>
  <si>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</si>
  <si>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</si>
  <si>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</si>
  <si>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</si>
  <si>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</si>
  <si>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</si>
  <si>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</si>
  <si>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</si>
  <si>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</si>
  <si>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</si>
  <si>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</si>
  <si>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</si>
  <si>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</si>
  <si>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</si>
  <si>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</si>
  <si>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</si>
  <si>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</si>
  <si>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</si>
  <si>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</si>
  <si>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</si>
  <si>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</si>
  <si>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</si>
  <si>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</si>
  <si>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</si>
  <si>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</si>
  <si>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</si>
  <si>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</si>
  <si>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</si>
  <si>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</si>
  <si>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</si>
  <si>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</si>
  <si>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</si>
  <si>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</si>
  <si>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</si>
  <si>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</si>
  <si>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</si>
  <si>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</si>
  <si>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</si>
  <si>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</si>
  <si>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</si>
  <si>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</si>
  <si>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</si>
  <si>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</si>
  <si>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</si>
  <si>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</si>
  <si>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</si>
  <si>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</si>
  <si>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</si>
  <si>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</si>
  <si>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</si>
  <si>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</si>
  <si>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</si>
  <si>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</si>
  <si>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</si>
  <si>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</si>
  <si>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</si>
  <si>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</si>
  <si>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</si>
  <si>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</si>
  <si>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</si>
  <si>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</si>
  <si>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</si>
  <si>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</si>
  <si>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</si>
  <si>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</si>
  <si>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</si>
  <si>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</si>
  <si>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</si>
  <si>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</si>
  <si>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</si>
  <si>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</si>
  <si>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</si>
  <si>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</si>
  <si>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</si>
  <si>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</si>
  <si>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</si>
  <si>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</si>
  <si>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</si>
  <si>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</si>
  <si>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</si>
  <si>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</si>
  <si>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</si>
  <si>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</si>
  <si>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</si>
  <si>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</si>
  <si>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</si>
  <si>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</si>
  <si>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</si>
  <si>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</si>
  <si>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</si>
  <si>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</si>
  <si>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</si>
  <si>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</si>
  <si>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</si>
  <si>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</si>
  <si>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</si>
  <si>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</si>
  <si>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</si>
  <si>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</si>
  <si>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</si>
  <si>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</si>
  <si>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</si>
  <si>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</si>
  <si>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</si>
  <si>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</si>
  <si>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</si>
  <si>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</si>
  <si>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</si>
  <si>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</si>
  <si>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</si>
  <si>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</si>
  <si>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</si>
  <si>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</si>
  <si>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</si>
  <si>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</si>
  <si>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</si>
  <si>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</si>
  <si>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</si>
  <si>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</si>
  <si>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</si>
  <si>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</si>
  <si>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</si>
  <si>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</si>
  <si>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</si>
  <si>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</si>
  <si>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</si>
  <si>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</si>
  <si>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</si>
  <si>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</si>
  <si>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</si>
  <si>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</si>
  <si>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</si>
  <si>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</si>
  <si>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</si>
  <si>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</si>
  <si>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</si>
  <si>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</si>
  <si>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</si>
  <si>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</si>
  <si>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</si>
  <si>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</si>
  <si>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</si>
  <si>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</si>
  <si>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</si>
  <si>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</si>
  <si>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</si>
  <si>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</si>
  <si>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</si>
  <si>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</si>
  <si>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</si>
  <si>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</si>
  <si>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</si>
  <si>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</si>
  <si>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</si>
  <si>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</si>
  <si>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</si>
  <si>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</si>
  <si>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</si>
  <si>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</si>
  <si>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</si>
  <si>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</si>
  <si>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</si>
  <si>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</si>
  <si>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</si>
  <si>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</si>
  <si>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</si>
  <si>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</si>
  <si>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</si>
  <si>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</si>
  <si>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</si>
  <si>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</si>
  <si>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</si>
  <si>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</si>
  <si>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</si>
  <si>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</si>
  <si>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</si>
  <si>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</si>
  <si>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</si>
  <si>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</si>
  <si>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</si>
  <si>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</si>
  <si>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</si>
  <si>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</si>
  <si>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</si>
  <si>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</si>
  <si>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</si>
  <si>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</si>
  <si>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</si>
  <si>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</si>
  <si>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</si>
  <si>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</si>
  <si>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</si>
  <si>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</si>
  <si>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</si>
  <si>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</si>
  <si>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</si>
  <si>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</si>
  <si>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</si>
  <si>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</si>
  <si>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</si>
  <si>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</si>
  <si>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</si>
  <si>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</si>
  <si>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</si>
  <si>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</si>
  <si>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</si>
  <si>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</si>
  <si>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</si>
  <si>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</si>
  <si>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</si>
  <si>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</si>
  <si>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</si>
  <si>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</si>
  <si>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</si>
  <si>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</si>
  <si>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</si>
  <si>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</si>
  <si>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</si>
  <si>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</si>
  <si>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</si>
  <si>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</si>
  <si>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</si>
  <si>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</si>
  <si>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</si>
  <si>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</si>
  <si>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</si>
  <si>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</si>
  <si>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</si>
  <si>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</si>
  <si>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</si>
  <si>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</si>
  <si>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</si>
  <si>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</si>
  <si>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</si>
  <si>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</si>
  <si>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</si>
  <si>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</si>
  <si>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</si>
  <si>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</si>
  <si>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</si>
  <si>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</si>
  <si>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</si>
  <si>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</si>
  <si>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</si>
  <si>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</si>
  <si>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</si>
  <si>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</si>
  <si>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</si>
  <si>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</si>
  <si>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</si>
  <si>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</si>
  <si>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</si>
  <si>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</si>
  <si>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</si>
  <si>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</si>
  <si>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</si>
  <si>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</si>
  <si>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</si>
  <si>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</si>
  <si>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</si>
  <si>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</si>
  <si>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</si>
  <si>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</si>
  <si>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</si>
  <si>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</si>
  <si>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</si>
  <si>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</si>
  <si>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</si>
  <si>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</si>
  <si>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</si>
  <si>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</si>
  <si>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</si>
  <si>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</si>
  <si>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</si>
  <si>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</si>
  <si>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</si>
  <si>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</si>
  <si>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</si>
  <si>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</si>
  <si>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</si>
  <si>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</si>
  <si>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</si>
  <si>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</si>
  <si>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</si>
  <si>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</si>
  <si>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</si>
  <si>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</si>
  <si>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</si>
  <si>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</si>
  <si>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</si>
  <si>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</si>
  <si>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</si>
  <si>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</si>
  <si>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</si>
  <si>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</si>
  <si>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</si>
  <si>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</si>
  <si>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</si>
  <si>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</si>
  <si>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</si>
  <si>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</si>
  <si>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</si>
  <si>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</si>
  <si>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</si>
  <si>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</si>
  <si>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</si>
  <si>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</si>
  <si>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</si>
  <si>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</si>
  <si>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</si>
  <si>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</si>
  <si>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</si>
  <si>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</si>
  <si>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</si>
  <si>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</si>
  <si>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</si>
  <si>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</si>
  <si>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</si>
  <si>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</si>
  <si>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</si>
  <si>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</si>
  <si>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</si>
  <si>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</si>
  <si>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</si>
  <si>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</si>
  <si>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</si>
  <si>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</si>
  <si>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</si>
  <si>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</si>
  <si>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</si>
  <si>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</si>
  <si>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</si>
  <si>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</si>
  <si>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</si>
  <si>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</si>
  <si>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</si>
  <si>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</si>
  <si>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</si>
  <si>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</si>
  <si>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</si>
  <si>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</si>
  <si>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</si>
  <si>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</si>
  <si>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</si>
  <si>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</si>
  <si>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</si>
  <si>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</si>
  <si>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</si>
  <si>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</si>
  <si>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</si>
  <si>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</si>
  <si>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</si>
  <si>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</si>
  <si>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</si>
  <si>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</si>
  <si>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</si>
  <si>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</si>
  <si>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</si>
  <si>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</si>
  <si>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</si>
  <si>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</si>
  <si>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</si>
  <si>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</si>
  <si>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</si>
  <si>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</si>
  <si>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</si>
  <si>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</si>
  <si>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</si>
  <si>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</si>
  <si>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</si>
  <si>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</si>
  <si>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</si>
  <si>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</si>
  <si>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</si>
  <si>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</si>
  <si>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</si>
  <si>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</si>
  <si>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</si>
  <si>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</si>
  <si>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</si>
  <si>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</si>
  <si>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</si>
  <si>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</si>
  <si>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</si>
  <si>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</si>
  <si>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</si>
  <si>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</si>
  <si>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</si>
  <si>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</si>
  <si>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</si>
  <si>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</si>
  <si>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</si>
  <si>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</si>
  <si>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</si>
  <si>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</si>
  <si>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</si>
  <si>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</si>
  <si>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</si>
  <si>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</si>
  <si>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</si>
  <si>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</si>
  <si>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</si>
  <si>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</si>
  <si>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</si>
  <si>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</si>
  <si>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</si>
  <si>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</si>
  <si>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</si>
  <si>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</si>
  <si>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</si>
  <si>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</si>
  <si>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</si>
  <si>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</si>
  <si>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</si>
  <si>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</si>
  <si>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</si>
  <si>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</si>
  <si>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</si>
  <si>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</si>
  <si>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</si>
  <si>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</si>
  <si>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</si>
  <si>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</si>
  <si>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</si>
  <si>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</si>
  <si>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</si>
  <si>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</si>
  <si>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</si>
  <si>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</si>
  <si>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</si>
  <si>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</si>
  <si>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</si>
  <si>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</si>
  <si>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</si>
  <si>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</si>
  <si>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</si>
  <si>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</si>
  <si>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</si>
  <si>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</si>
  <si>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</si>
  <si>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</si>
  <si>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</si>
  <si>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</si>
  <si>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</si>
  <si>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</si>
  <si>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</si>
  <si>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</si>
  <si>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</si>
  <si>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</si>
  <si>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</si>
  <si>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</si>
  <si>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</si>
  <si>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</si>
  <si>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</si>
  <si>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</si>
  <si>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</si>
  <si>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</si>
  <si>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</si>
  <si>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</si>
  <si>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</si>
  <si>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</si>
  <si>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</si>
  <si>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</si>
  <si>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</si>
  <si>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</si>
  <si>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</si>
  <si>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</si>
  <si>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</si>
  <si>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</si>
  <si>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</si>
  <si>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</si>
  <si>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</si>
  <si>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</si>
  <si>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</si>
  <si>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</si>
  <si>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</si>
  <si>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</si>
  <si>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</si>
  <si>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</si>
  <si>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</si>
  <si>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</si>
  <si>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</si>
  <si>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</si>
  <si>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</si>
  <si>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</si>
  <si>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</si>
  <si>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</si>
  <si>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</si>
  <si>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</si>
  <si>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</si>
  <si>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</si>
  <si>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</si>
  <si>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</si>
  <si>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</si>
  <si>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</si>
  <si>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</si>
  <si>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</si>
  <si>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</si>
  <si>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</si>
  <si>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</si>
  <si>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</si>
  <si>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</si>
  <si>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</si>
  <si>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</si>
  <si>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</si>
  <si>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</si>
  <si>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</si>
  <si>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</si>
  <si>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</si>
  <si>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</si>
  <si>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</si>
  <si>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</si>
  <si>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</si>
  <si>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</si>
  <si>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</si>
  <si>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</si>
  <si>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</si>
  <si>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</si>
  <si>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</si>
  <si>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</si>
  <si>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</si>
  <si>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</si>
  <si>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</si>
  <si>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</si>
  <si>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</si>
  <si>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</si>
  <si>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</si>
  <si>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</si>
  <si>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</si>
  <si>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</si>
  <si>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</si>
  <si>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</si>
  <si>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</si>
  <si>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</si>
  <si>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</si>
  <si>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</si>
  <si>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</si>
  <si>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</si>
  <si>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</si>
  <si>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</si>
  <si>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</si>
  <si>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</si>
  <si>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</si>
  <si>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</si>
  <si>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</si>
  <si>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</si>
  <si>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</si>
  <si>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</si>
  <si>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</si>
  <si>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</si>
  <si>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</si>
  <si>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</si>
  <si>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</si>
  <si>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</si>
  <si>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</si>
  <si>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</si>
  <si>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</si>
  <si>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</si>
  <si>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</si>
  <si>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</si>
  <si>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</si>
  <si>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</si>
  <si>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</si>
  <si>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</si>
  <si>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</si>
  <si>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</si>
  <si>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</si>
  <si>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</si>
  <si>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</si>
  <si>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</si>
  <si>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</si>
  <si>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</si>
  <si>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</si>
  <si>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</si>
  <si>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</si>
  <si>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</si>
  <si>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</si>
  <si>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</si>
  <si>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</si>
  <si>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</si>
  <si>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</si>
  <si>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</si>
  <si>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</si>
  <si>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</si>
  <si>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</si>
  <si>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</si>
  <si>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</si>
  <si>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</si>
  <si>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</si>
  <si>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</si>
  <si>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</si>
  <si>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</si>
  <si>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</si>
  <si>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</si>
  <si>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</si>
  <si>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</si>
  <si>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</si>
  <si>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</si>
  <si>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</si>
  <si>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</si>
  <si>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</si>
  <si>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</si>
  <si>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</si>
  <si>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</si>
  <si>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</si>
  <si>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</si>
  <si>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</si>
  <si>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</si>
  <si>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</si>
  <si>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</si>
  <si>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</si>
  <si>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</si>
  <si>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</si>
  <si>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</si>
  <si>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</si>
  <si>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</si>
  <si>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</si>
  <si>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</si>
  <si>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</si>
  <si>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</si>
  <si>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</si>
  <si>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</si>
  <si>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</si>
  <si>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</si>
  <si>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</si>
  <si>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</si>
  <si>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</si>
  <si>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</si>
  <si>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</si>
  <si>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</si>
  <si>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</si>
  <si>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</si>
  <si>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</si>
  <si>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</si>
  <si>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</si>
  <si>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</si>
  <si>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</si>
  <si>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</si>
  <si>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</si>
  <si>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</si>
  <si>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</si>
  <si>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</si>
  <si>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</si>
  <si>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</si>
  <si>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</si>
  <si>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</si>
  <si>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</si>
  <si>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</si>
  <si>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</si>
  <si>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</si>
  <si>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</si>
  <si>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</si>
  <si>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</si>
  <si>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</si>
  <si>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</si>
  <si>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</si>
  <si>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</si>
  <si>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</si>
  <si>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</si>
  <si>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</si>
  <si>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</si>
  <si>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</si>
  <si>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</si>
  <si>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</si>
  <si>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</si>
  <si>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</si>
  <si>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</si>
  <si>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</si>
  <si>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</si>
  <si>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</si>
  <si>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</si>
  <si>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</si>
  <si>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</si>
  <si>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</si>
  <si>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</si>
  <si>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</si>
  <si>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</si>
  <si>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</si>
  <si>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</si>
  <si>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</si>
  <si>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</si>
  <si>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</si>
  <si>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</si>
  <si>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</si>
  <si>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</si>
  <si>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</si>
  <si>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</si>
  <si>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</si>
  <si>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</si>
  <si>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</si>
  <si>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</si>
  <si>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</si>
  <si>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</si>
  <si>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</si>
  <si>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</si>
  <si>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</si>
  <si>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</si>
  <si>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</si>
  <si>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</si>
  <si>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</si>
  <si>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</si>
  <si>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</si>
  <si>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</si>
  <si>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</si>
  <si>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</si>
  <si>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</si>
  <si>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</si>
  <si>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</si>
  <si>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</si>
  <si>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</si>
  <si>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</si>
  <si>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</si>
  <si>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</si>
  <si>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</si>
  <si>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</si>
  <si>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</si>
  <si>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</si>
  <si>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</si>
  <si>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</si>
  <si>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</si>
  <si>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</si>
  <si>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</si>
  <si>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</si>
  <si>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</si>
  <si>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</si>
  <si>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</si>
  <si>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</si>
  <si>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</si>
  <si>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</si>
  <si>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</si>
  <si>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</si>
  <si>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</si>
  <si>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</si>
  <si>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</si>
  <si>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</si>
  <si>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</si>
  <si>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</si>
  <si>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</si>
  <si>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</si>
  <si>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</si>
  <si>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</si>
  <si>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</si>
  <si>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</si>
  <si>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</si>
  <si>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</si>
  <si>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</si>
  <si>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</si>
  <si>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</si>
  <si>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</si>
  <si>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</si>
  <si>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</si>
  <si>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</si>
  <si>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</si>
  <si>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</si>
  <si>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</si>
  <si>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</si>
  <si>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</si>
  <si>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</si>
  <si>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</si>
  <si>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</si>
  <si>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</si>
  <si>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</si>
  <si>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</si>
  <si>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</si>
  <si>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</si>
  <si>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</si>
  <si>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</si>
  <si>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</si>
  <si>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</si>
  <si>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</si>
  <si>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</si>
  <si>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</si>
  <si>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</si>
  <si>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</si>
  <si>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</si>
  <si>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</si>
  <si>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</si>
  <si>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</si>
  <si>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</si>
  <si>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</si>
  <si>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</si>
  <si>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</si>
  <si>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</si>
  <si>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</si>
  <si>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</si>
  <si>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</si>
  <si>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</si>
  <si>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</si>
  <si>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</si>
  <si>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</si>
  <si>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</si>
  <si>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</si>
  <si>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</si>
  <si>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</si>
  <si>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</si>
  <si>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</si>
  <si>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</si>
  <si>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</si>
  <si>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</si>
  <si>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</si>
  <si>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</si>
  <si>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</si>
  <si>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</si>
  <si>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</si>
  <si>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</si>
  <si>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</si>
  <si>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</si>
  <si>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</si>
  <si>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</si>
  <si>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</si>
  <si>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</si>
  <si>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</si>
  <si>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</si>
  <si>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</si>
  <si>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</si>
  <si>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</si>
  <si>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</si>
  <si>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</si>
  <si>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</si>
  <si>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</si>
  <si>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</si>
  <si>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</si>
  <si>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</si>
  <si>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</si>
  <si>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</si>
  <si>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</si>
  <si>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</si>
  <si>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</si>
  <si>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</si>
  <si>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</si>
  <si>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</si>
  <si>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</si>
  <si>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</si>
  <si>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</si>
  <si>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</si>
  <si>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</si>
  <si>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</si>
  <si>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</si>
  <si>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</si>
  <si>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</si>
  <si>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</si>
  <si>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</si>
  <si>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</si>
  <si>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</si>
  <si>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</si>
  <si>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</si>
  <si>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</si>
  <si>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</si>
  <si>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</si>
  <si>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</si>
  <si>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</si>
  <si>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</si>
  <si>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</si>
  <si>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</si>
  <si>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</si>
  <si>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</si>
  <si>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</si>
  <si>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</si>
  <si>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</si>
  <si>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</si>
  <si>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</si>
  <si>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</si>
  <si>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</si>
  <si>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</si>
  <si>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</si>
  <si>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</si>
  <si>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</si>
  <si>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</si>
  <si>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</si>
  <si>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</si>
  <si>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</si>
  <si>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</si>
  <si>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</si>
  <si>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</si>
  <si>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</si>
  <si>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</si>
  <si>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</si>
  <si>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</si>
  <si>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</si>
  <si>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</si>
  <si>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</si>
  <si>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</si>
  <si>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</si>
  <si>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</si>
  <si>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</si>
  <si>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</si>
  <si>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</si>
  <si>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</si>
  <si>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</si>
  <si>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</si>
  <si>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</si>
  <si>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</si>
  <si>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</si>
  <si>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</si>
  <si>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</si>
  <si>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</si>
  <si>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</si>
  <si>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</si>
  <si>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</si>
  <si>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</si>
  <si>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</si>
  <si>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</si>
  <si>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</si>
  <si>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</si>
  <si>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</si>
  <si>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</si>
  <si>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</si>
  <si>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</si>
  <si>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</si>
  <si>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</si>
  <si>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</si>
  <si>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</si>
  <si>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</si>
  <si>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</si>
  <si>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</si>
  <si>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</si>
  <si>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</si>
  <si>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</si>
  <si>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</si>
  <si>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</si>
  <si>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</si>
  <si>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</si>
  <si>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</si>
  <si>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</si>
  <si>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</si>
  <si>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</si>
  <si>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</si>
  <si>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</si>
  <si>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</si>
  <si>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</si>
  <si>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</si>
  <si>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</si>
  <si>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</si>
  <si>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</si>
  <si>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</si>
  <si>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</si>
  <si>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</si>
  <si>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</si>
  <si>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</si>
  <si>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</si>
  <si>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</si>
  <si>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</si>
  <si>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</si>
  <si>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</si>
  <si>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</si>
  <si>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</si>
  <si>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</si>
  <si>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</si>
  <si>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</si>
  <si>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</si>
  <si>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</si>
  <si>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</si>
  <si>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</si>
  <si>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</si>
  <si>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</si>
  <si>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</si>
  <si>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</si>
  <si>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</si>
  <si>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</si>
  <si>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</si>
  <si>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</si>
  <si>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</si>
  <si>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</si>
  <si>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</si>
  <si>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</si>
  <si>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</si>
  <si>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</si>
  <si>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</si>
  <si>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</si>
  <si>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</si>
  <si>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</si>
  <si>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</si>
  <si>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</si>
  <si>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</si>
  <si>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</si>
  <si>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</si>
  <si>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</si>
  <si>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</si>
  <si>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</si>
  <si>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</si>
  <si>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</si>
  <si>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</si>
  <si>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</si>
  <si>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</si>
  <si>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</si>
  <si>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</si>
  <si>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</si>
  <si>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</si>
  <si>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</si>
  <si>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</si>
  <si>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</si>
  <si>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</si>
  <si>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</si>
  <si>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</si>
  <si>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</si>
  <si>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</si>
  <si>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</si>
  <si>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</si>
  <si>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</si>
  <si>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</si>
  <si>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</si>
  <si>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</si>
  <si>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</si>
  <si>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</si>
  <si>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</si>
  <si>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</si>
  <si>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</si>
  <si>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</si>
  <si>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</si>
  <si>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</si>
  <si>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</si>
  <si>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</si>
  <si>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</si>
  <si>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</si>
  <si>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</si>
  <si>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</si>
  <si>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</si>
  <si>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</si>
  <si>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</si>
  <si>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</si>
  <si>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</si>
  <si>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</si>
  <si>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</si>
  <si>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</si>
  <si>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</si>
  <si>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</si>
  <si>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</si>
  <si>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</si>
  <si>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</si>
  <si>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</si>
  <si>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</si>
  <si>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</si>
  <si>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</si>
  <si>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</si>
  <si>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</si>
  <si>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</si>
  <si>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</si>
  <si>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</si>
  <si>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</si>
  <si>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</si>
  <si>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</si>
  <si>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</si>
  <si>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</si>
  <si>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</si>
  <si>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</si>
  <si>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</si>
  <si>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</si>
  <si>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</si>
  <si>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</si>
  <si>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</si>
  <si>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</si>
  <si>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</si>
  <si>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</si>
  <si>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</si>
  <si>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</si>
  <si>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</si>
  <si>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</si>
  <si>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</si>
  <si>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</si>
  <si>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</si>
  <si>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</si>
  <si>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</si>
  <si>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</si>
  <si>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</si>
  <si>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</si>
  <si>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</si>
  <si>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</si>
  <si>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</si>
  <si>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</si>
  <si>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</si>
  <si>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</si>
  <si>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</si>
  <si>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</si>
  <si>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</si>
  <si>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</si>
  <si>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</si>
  <si>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</si>
  <si>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</si>
  <si>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</si>
  <si>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</si>
  <si>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</si>
  <si>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</si>
  <si>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</si>
  <si>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</si>
  <si>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</si>
  <si>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</si>
  <si>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</si>
  <si>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</si>
  <si>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</si>
  <si>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</si>
  <si>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</si>
  <si>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</si>
  <si>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</si>
  <si>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</si>
  <si>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</si>
  <si>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</si>
  <si>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</si>
  <si>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</si>
  <si>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</si>
  <si>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</si>
  <si>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</si>
  <si>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</si>
  <si>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</si>
  <si>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</si>
  <si>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</si>
  <si>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</si>
  <si>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</si>
  <si>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</si>
  <si>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</si>
  <si>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</si>
  <si>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</si>
  <si>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</si>
  <si>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</si>
  <si>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</si>
  <si>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</si>
  <si>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</si>
  <si>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</si>
  <si>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</si>
  <si>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</si>
  <si>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</si>
  <si>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</si>
  <si>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</si>
  <si>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</si>
  <si>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</si>
  <si>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</si>
  <si>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</si>
  <si>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</si>
  <si>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</si>
  <si>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</si>
  <si>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</si>
  <si>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</si>
  <si>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</si>
  <si>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</si>
  <si>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</si>
  <si>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</si>
  <si>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</si>
  <si>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</si>
  <si>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</si>
  <si>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</si>
  <si>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</si>
  <si>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</si>
  <si>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</si>
  <si>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</si>
  <si>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</si>
  <si>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</si>
  <si>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</si>
  <si>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</si>
  <si>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</si>
  <si>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</si>
  <si>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</si>
  <si>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</si>
  <si>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</si>
  <si>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</si>
  <si>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</si>
  <si>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</si>
  <si>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</si>
  <si>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</si>
  <si>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</si>
  <si>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</si>
  <si>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</si>
  <si>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</si>
  <si>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</si>
  <si>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</si>
  <si>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</si>
  <si>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</si>
  <si>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</si>
  <si>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</si>
  <si>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</si>
  <si>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</si>
  <si>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</si>
  <si>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</si>
  <si>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</si>
  <si>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</si>
  <si>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</si>
  <si>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</si>
  <si>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</si>
  <si>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</si>
  <si>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</si>
  <si>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</si>
  <si>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</si>
  <si>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</si>
  <si>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</si>
  <si>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</si>
  <si>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</si>
  <si>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</si>
  <si>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</si>
  <si>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</si>
  <si>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</si>
  <si>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</si>
  <si>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</si>
  <si>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</si>
  <si>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</si>
  <si>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</si>
  <si>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</si>
  <si>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</si>
  <si>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</si>
  <si>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</si>
  <si>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</si>
  <si>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</si>
  <si>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</si>
  <si>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</si>
  <si>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</si>
  <si>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</si>
  <si>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</si>
  <si>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</si>
  <si>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</si>
  <si>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</si>
  <si>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</si>
  <si>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</si>
  <si>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</si>
  <si>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</si>
  <si>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</si>
  <si>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</si>
  <si>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</si>
  <si>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</si>
  <si>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</si>
  <si>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</si>
  <si>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</si>
  <si>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</si>
  <si>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</si>
  <si>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</si>
  <si>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</si>
  <si>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</si>
  <si>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</si>
  <si>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</si>
  <si>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</si>
  <si>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</si>
  <si>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</si>
  <si>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</si>
  <si>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</si>
  <si>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</si>
  <si>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</si>
  <si>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</si>
  <si>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</si>
  <si>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</si>
  <si>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</si>
  <si>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</si>
  <si>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</si>
  <si>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</si>
  <si>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</si>
  <si>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</si>
  <si>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</si>
  <si>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</si>
  <si>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</si>
  <si>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</si>
  <si>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</si>
  <si>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</si>
  <si>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</si>
  <si>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</si>
  <si>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</si>
  <si>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</si>
  <si>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</si>
  <si>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</si>
  <si>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</si>
  <si>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</si>
  <si>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</si>
  <si>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</si>
  <si>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</si>
  <si>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</si>
  <si>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</si>
  <si>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</si>
  <si>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</si>
  <si>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</si>
  <si>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</si>
  <si>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</si>
  <si>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</si>
  <si>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</si>
  <si>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</si>
  <si>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</si>
  <si>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</si>
  <si>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</si>
  <si>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</si>
  <si>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</si>
  <si>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</si>
  <si>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</si>
  <si>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</si>
  <si>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</si>
  <si>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</si>
  <si>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</si>
  <si>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</si>
  <si>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</si>
  <si>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</si>
  <si>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</si>
  <si>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</si>
  <si>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</si>
  <si>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</si>
  <si>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</si>
  <si>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</si>
  <si>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</si>
  <si>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</si>
  <si>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</si>
  <si>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</si>
  <si>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</si>
  <si>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</si>
  <si>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</si>
  <si>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</si>
  <si>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</si>
  <si>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</si>
  <si>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</si>
  <si>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</si>
  <si>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</si>
  <si>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</si>
  <si>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</si>
  <si>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</si>
  <si>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</si>
  <si>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</si>
  <si>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</si>
  <si>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</si>
  <si>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</si>
  <si>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</si>
  <si>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</si>
  <si>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</si>
  <si>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</si>
  <si>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</si>
  <si>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</si>
  <si>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</si>
  <si>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</si>
  <si>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</si>
  <si>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</si>
  <si>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</si>
  <si>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</si>
  <si>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</si>
  <si>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</si>
  <si>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</si>
  <si>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</si>
  <si>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</si>
  <si>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</si>
  <si>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</si>
  <si>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</si>
  <si>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</si>
  <si>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</si>
  <si>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</si>
  <si>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</si>
  <si>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</si>
  <si>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</si>
  <si>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</si>
  <si>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</si>
  <si>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</si>
  <si>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</si>
  <si>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</si>
  <si>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</si>
  <si>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</si>
  <si>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</si>
  <si>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</si>
  <si>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</si>
  <si>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</si>
  <si>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</si>
  <si>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</si>
  <si>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</si>
  <si>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</si>
  <si>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</si>
  <si>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</si>
  <si>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</si>
  <si>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</si>
  <si>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</si>
  <si>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</si>
  <si>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</si>
  <si>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</si>
  <si>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</si>
  <si>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</si>
  <si>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</si>
  <si>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</si>
  <si>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</si>
  <si>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</si>
  <si>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</si>
  <si>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</si>
  <si>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</si>
  <si>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</si>
  <si>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</si>
  <si>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</si>
  <si>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</si>
  <si>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</si>
  <si>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</si>
  <si>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</si>
  <si>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</si>
  <si>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</si>
  <si>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</si>
  <si>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</si>
  <si>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</si>
  <si>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</si>
  <si>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</si>
  <si>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</si>
  <si>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</si>
  <si>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</si>
  <si>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</si>
  <si>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</si>
  <si>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</si>
  <si>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</si>
  <si>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</si>
  <si>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</si>
  <si>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</si>
  <si>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</si>
  <si>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</si>
  <si>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</si>
  <si>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</si>
  <si>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</si>
  <si>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</si>
  <si>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</si>
  <si>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</si>
  <si>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</si>
  <si>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</si>
  <si>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</si>
  <si>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</si>
  <si>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</si>
  <si>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</si>
  <si>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</si>
  <si>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</si>
  <si>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</si>
  <si>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</si>
  <si>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</si>
  <si>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</si>
  <si>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</si>
  <si>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</si>
  <si>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</si>
  <si>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</si>
  <si>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</si>
  <si>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</si>
  <si>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</si>
  <si>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</si>
  <si>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</si>
  <si>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</si>
  <si>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</si>
  <si>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</si>
  <si>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</si>
  <si>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</si>
  <si>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</si>
  <si>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</si>
  <si>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</si>
  <si>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</si>
  <si>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</si>
  <si>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</si>
  <si>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</si>
  <si>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</si>
  <si>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</si>
  <si>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</si>
  <si>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</si>
  <si>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</si>
  <si>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</si>
  <si>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</si>
  <si>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</si>
  <si>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</si>
  <si>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</si>
  <si>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</si>
  <si>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</si>
  <si>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</si>
  <si>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</si>
  <si>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</si>
  <si>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</si>
  <si>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</si>
  <si>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</si>
  <si>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</si>
  <si>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</si>
  <si>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</si>
  <si>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</si>
  <si>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</si>
  <si>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</si>
  <si>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</si>
  <si>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</si>
  <si>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</si>
  <si>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</si>
  <si>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</si>
  <si>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</si>
  <si>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</si>
  <si>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</si>
  <si>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</si>
  <si>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</si>
  <si>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</si>
  <si>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</si>
  <si>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</si>
  <si>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</si>
  <si>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</si>
  <si>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</si>
  <si>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</si>
  <si>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</si>
  <si>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</si>
  <si>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</si>
  <si>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</si>
  <si>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</si>
  <si>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</si>
  <si>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</si>
  <si>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</si>
  <si>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</si>
  <si>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</si>
  <si>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</si>
  <si>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</si>
  <si>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</si>
  <si>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</si>
  <si>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</si>
  <si>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</si>
  <si>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</si>
  <si>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</si>
  <si>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</si>
  <si>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</si>
  <si>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</si>
  <si>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</si>
  <si>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</si>
  <si>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</si>
  <si>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</si>
  <si>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</si>
  <si>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</si>
  <si>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</si>
  <si>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</si>
  <si>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</si>
  <si>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</si>
  <si>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</si>
  <si>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</si>
  <si>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</si>
  <si>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</si>
  <si>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</si>
  <si>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</si>
  <si>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</si>
  <si>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</si>
  <si>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</si>
  <si>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</si>
  <si>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</si>
  <si>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</si>
  <si>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</si>
  <si>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</si>
  <si>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</si>
  <si>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</si>
  <si>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</si>
  <si>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</si>
  <si>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</si>
  <si>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</si>
  <si>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</si>
  <si>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</si>
  <si>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</si>
  <si>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</si>
  <si>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</si>
  <si>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</si>
  <si>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</si>
  <si>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</si>
  <si>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</si>
  <si>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</si>
  <si>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</si>
  <si>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</si>
  <si>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</si>
  <si>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</si>
  <si>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</si>
  <si>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</si>
  <si>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</si>
  <si>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</si>
  <si>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</si>
  <si>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</si>
  <si>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</si>
  <si>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</si>
  <si>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</si>
  <si>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</si>
  <si>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</si>
  <si>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</si>
  <si>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</si>
  <si>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</si>
  <si>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</si>
  <si>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</si>
  <si>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</si>
  <si>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</si>
  <si>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</si>
  <si>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</si>
  <si>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</si>
  <si>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</si>
  <si>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</si>
  <si>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</si>
  <si>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</si>
  <si>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</si>
  <si>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</si>
  <si>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</si>
  <si>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</si>
  <si>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</si>
  <si>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</si>
  <si>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</si>
  <si>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</si>
  <si>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</si>
  <si>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</si>
  <si>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</si>
  <si>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</si>
  <si>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</si>
  <si>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</si>
  <si>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</si>
  <si>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</si>
  <si>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</si>
  <si>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</si>
  <si>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</si>
  <si>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</si>
  <si>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</si>
  <si>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</si>
  <si>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</si>
  <si>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</si>
  <si>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</si>
  <si>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</si>
  <si>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</si>
  <si>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</si>
  <si>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</si>
  <si>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</si>
  <si>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</si>
  <si>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</si>
  <si>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</si>
  <si>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</si>
  <si>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</si>
  <si>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</si>
  <si>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</si>
  <si>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</si>
  <si>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</si>
  <si>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</si>
  <si>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</si>
  <si>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</si>
  <si>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</si>
  <si>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</si>
  <si>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</si>
  <si>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</si>
  <si>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</si>
  <si>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</si>
  <si>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</si>
  <si>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</si>
  <si>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</si>
  <si>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</si>
  <si>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</si>
  <si>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</si>
  <si>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</si>
  <si>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</si>
  <si>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</si>
  <si>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</si>
  <si>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</si>
  <si>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</si>
  <si>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</si>
  <si>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</si>
  <si>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</si>
  <si>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</si>
  <si>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</si>
  <si>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</si>
  <si>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</si>
  <si>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</si>
  <si>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</si>
  <si>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</si>
  <si>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</si>
  <si>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</si>
  <si>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</si>
  <si>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</si>
  <si>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</si>
  <si>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</si>
  <si>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</si>
  <si>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</si>
  <si>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</si>
  <si>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</si>
  <si>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</si>
  <si>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</si>
  <si>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</si>
  <si>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</si>
  <si>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</si>
  <si>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</si>
  <si>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</si>
  <si>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</si>
  <si>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</si>
  <si>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</si>
  <si>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</si>
  <si>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</si>
  <si>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</si>
  <si>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</si>
  <si>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</si>
  <si>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</si>
  <si>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</si>
  <si>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</si>
  <si>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</si>
  <si>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</si>
  <si>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</si>
  <si>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</si>
  <si>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</si>
  <si>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</si>
  <si>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</si>
  <si>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</si>
  <si>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</si>
  <si>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</si>
  <si>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</si>
  <si>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</si>
  <si>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</si>
  <si>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</si>
  <si>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</si>
  <si>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</si>
  <si>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</si>
  <si>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</si>
  <si>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</si>
  <si>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</si>
  <si>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</si>
  <si>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</si>
  <si>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</si>
  <si>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</si>
  <si>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</si>
  <si>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</si>
  <si>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</si>
  <si>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</si>
  <si>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</si>
  <si>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</si>
  <si>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</si>
  <si>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</si>
  <si>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</si>
  <si>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</si>
  <si>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</si>
  <si>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</si>
  <si>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</si>
  <si>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</si>
  <si>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</si>
  <si>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</si>
  <si>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</si>
  <si>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</si>
  <si>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</si>
  <si>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</si>
  <si>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</si>
  <si>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</si>
  <si>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</si>
  <si>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</si>
  <si>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</si>
  <si>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</si>
  <si>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</si>
  <si>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</si>
  <si>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</si>
  <si>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</si>
  <si>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</si>
  <si>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</si>
  <si>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</si>
  <si>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</si>
  <si>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</si>
  <si>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</si>
  <si>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</si>
  <si>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</si>
  <si>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</si>
  <si>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</si>
  <si>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</si>
  <si>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</si>
  <si>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</si>
  <si>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</si>
  <si>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</si>
  <si>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</si>
  <si>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</si>
  <si>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</si>
  <si>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</si>
  <si>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</si>
  <si>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</si>
  <si>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</si>
  <si>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</si>
  <si>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</si>
  <si>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</si>
  <si>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</si>
  <si>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</si>
  <si>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</si>
  <si>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</si>
  <si>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</si>
  <si>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</si>
  <si>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</si>
  <si>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</si>
  <si>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</si>
  <si>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</si>
  <si>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</si>
  <si>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</si>
  <si>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</si>
  <si>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</si>
  <si>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</si>
  <si>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</si>
  <si>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</si>
  <si>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</si>
  <si>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</si>
  <si>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</si>
  <si>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</si>
  <si>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</si>
  <si>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</si>
  <si>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</si>
  <si>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</si>
  <si>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</si>
  <si>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</si>
  <si>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</si>
  <si>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</si>
  <si>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</si>
  <si>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</si>
  <si>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</si>
  <si>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</si>
  <si>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</si>
  <si>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</si>
  <si>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</si>
  <si>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</si>
  <si>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</si>
  <si>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</si>
  <si>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</si>
  <si>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</si>
  <si>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</si>
  <si>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</si>
  <si>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</si>
  <si>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</si>
  <si>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</si>
  <si>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</si>
  <si>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</si>
  <si>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</si>
  <si>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</si>
  <si>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</si>
  <si>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</si>
  <si>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</si>
  <si>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</si>
  <si>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</si>
  <si>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</si>
  <si>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</si>
  <si>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</si>
  <si>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</si>
  <si>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</si>
  <si>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</si>
  <si>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</si>
  <si>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</si>
  <si>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</si>
  <si>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</si>
  <si>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</si>
  <si>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</si>
  <si>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</si>
  <si>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</si>
  <si>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</si>
  <si>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</si>
  <si>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</si>
  <si>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</si>
  <si>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</si>
  <si>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</si>
  <si>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</si>
  <si>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</si>
  <si>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</si>
  <si>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</si>
  <si>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</si>
  <si>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</si>
  <si>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</si>
  <si>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</si>
  <si>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</si>
  <si>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</si>
  <si>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</si>
  <si>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</si>
  <si>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</si>
  <si>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</si>
  <si>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</si>
  <si>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</si>
  <si>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</si>
  <si>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</si>
  <si>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</si>
  <si>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</si>
  <si>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</si>
  <si>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</si>
  <si>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</si>
  <si>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</si>
  <si>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</si>
  <si>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</si>
  <si>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</si>
  <si>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</si>
  <si>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</si>
  <si>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</si>
  <si>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</si>
  <si>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</si>
  <si>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</si>
  <si>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</si>
  <si>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</si>
  <si>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</si>
  <si>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</si>
  <si>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</si>
  <si>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</si>
  <si>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</si>
  <si>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</si>
  <si>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</si>
  <si>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</si>
  <si>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</si>
  <si>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</si>
  <si>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</si>
  <si>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</si>
  <si>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</si>
  <si>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</si>
  <si>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</si>
  <si>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</si>
  <si>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</si>
  <si>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</si>
  <si>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</si>
  <si>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</si>
  <si>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</si>
  <si>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</si>
  <si>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</si>
  <si>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</si>
  <si>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</si>
  <si>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</si>
  <si>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</si>
  <si>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</si>
  <si>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</si>
  <si>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</si>
  <si>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</si>
  <si>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</si>
  <si>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</si>
  <si>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</si>
  <si>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</si>
  <si>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</si>
  <si>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</si>
  <si>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</si>
  <si>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</si>
  <si>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</si>
  <si>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</si>
  <si>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</si>
  <si>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</si>
  <si>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</si>
  <si>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</si>
  <si>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</si>
  <si>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</si>
  <si>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</si>
  <si>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</si>
  <si>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</si>
  <si>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</si>
  <si>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</si>
  <si>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</si>
  <si>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</si>
  <si>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</si>
  <si>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</si>
  <si>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</si>
  <si>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</si>
  <si>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</si>
  <si>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</si>
  <si>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</si>
  <si>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</si>
  <si>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</si>
  <si>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</si>
  <si>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</si>
  <si>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</si>
  <si>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</si>
  <si>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</si>
  <si>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</si>
  <si>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</si>
  <si>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</si>
  <si>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</si>
  <si>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</si>
  <si>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</si>
  <si>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</si>
  <si>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</si>
  <si>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</si>
  <si>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</si>
  <si>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</si>
  <si>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</si>
  <si>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</si>
  <si>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</si>
  <si>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</si>
  <si>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</si>
  <si>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</si>
  <si>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</si>
  <si>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</si>
  <si>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</si>
  <si>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</si>
  <si>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</si>
  <si>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</si>
  <si>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</si>
  <si>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</si>
  <si>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</si>
  <si>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</si>
  <si>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</si>
  <si>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</si>
  <si>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</si>
  <si>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</si>
  <si>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</si>
  <si>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</si>
  <si>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</si>
  <si>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</si>
  <si>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</si>
  <si>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</si>
  <si>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</si>
  <si>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</si>
  <si>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</si>
  <si>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</si>
  <si>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</si>
  <si>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</si>
  <si>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</si>
  <si>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</si>
  <si>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</si>
  <si>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</si>
  <si>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</si>
  <si>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</si>
  <si>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</si>
  <si>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</si>
  <si>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</si>
  <si>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</si>
  <si>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</si>
  <si>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</si>
  <si>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</si>
  <si>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</si>
  <si>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</si>
  <si>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</si>
  <si>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</si>
  <si>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</si>
  <si>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</si>
  <si>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</si>
  <si>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</si>
  <si>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</si>
  <si>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</si>
  <si>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</si>
  <si>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</si>
  <si>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</si>
  <si>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</si>
  <si>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</si>
  <si>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</si>
  <si>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</si>
  <si>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</si>
  <si>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</si>
  <si>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</si>
  <si>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</si>
  <si>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</si>
  <si>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</si>
  <si>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</si>
  <si>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</si>
  <si>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</si>
  <si>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</si>
  <si>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</si>
  <si>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</si>
  <si>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</si>
  <si>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</si>
  <si>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</si>
  <si>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</si>
  <si>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</si>
  <si>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</si>
  <si>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</si>
  <si>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</si>
  <si>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</si>
  <si>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</si>
  <si>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</si>
  <si>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</si>
  <si>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</si>
  <si>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</si>
  <si>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</si>
  <si>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</si>
  <si>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</si>
  <si>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</si>
  <si>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</si>
  <si>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</si>
  <si>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</si>
  <si>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</si>
  <si>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</si>
  <si>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</si>
  <si>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</si>
  <si>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</si>
  <si>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</si>
  <si>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</si>
  <si>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</si>
  <si>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</si>
  <si>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</si>
  <si>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</si>
  <si>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</si>
  <si>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</si>
  <si>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</si>
  <si>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</si>
  <si>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</si>
  <si>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</si>
  <si>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</si>
  <si>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</si>
  <si>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</si>
  <si>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</si>
  <si>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</si>
  <si>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</si>
  <si>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</si>
  <si>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</si>
  <si>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</si>
  <si>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</si>
  <si>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</si>
  <si>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</si>
  <si>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</si>
  <si>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</si>
  <si>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</si>
  <si>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</si>
  <si>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</si>
  <si>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</si>
  <si>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</si>
  <si>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</si>
  <si>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</si>
  <si>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</si>
  <si>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</si>
  <si>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</si>
  <si>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</si>
  <si>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</si>
  <si>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</si>
  <si>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</si>
  <si>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</si>
  <si>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</si>
  <si>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</si>
  <si>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</si>
  <si>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</si>
  <si>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</si>
  <si>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</si>
  <si>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</si>
  <si>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</si>
  <si>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</si>
  <si>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</si>
  <si>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</si>
  <si>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</si>
  <si>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</si>
  <si>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</si>
  <si>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</si>
  <si>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</si>
  <si>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</si>
  <si>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</si>
  <si>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</si>
  <si>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</si>
  <si>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</si>
  <si>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</si>
  <si>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</si>
  <si>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</si>
  <si>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</si>
  <si>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</si>
  <si>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</si>
  <si>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</si>
  <si>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</si>
  <si>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</si>
  <si>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</si>
  <si>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</si>
  <si>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</si>
  <si>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</si>
  <si>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</si>
  <si>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</si>
  <si>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</si>
  <si>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</si>
  <si>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</si>
  <si>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</si>
  <si>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</si>
  <si>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</si>
  <si>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</si>
  <si>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</si>
  <si>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</si>
  <si>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</si>
  <si>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</si>
  <si>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</si>
  <si>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</si>
  <si>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</si>
  <si>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</si>
  <si>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</si>
  <si>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</si>
  <si>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</si>
  <si>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</si>
  <si>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</si>
  <si>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</si>
  <si>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</si>
  <si>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</si>
  <si>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</si>
  <si>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</si>
  <si>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</si>
  <si>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</si>
  <si>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</si>
  <si>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</si>
  <si>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</si>
  <si>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</si>
  <si>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</si>
  <si>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</si>
  <si>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</si>
  <si>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</si>
  <si>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</si>
  <si>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</si>
  <si>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</si>
  <si>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</si>
  <si>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</si>
  <si>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</si>
  <si>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</si>
  <si>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</si>
  <si>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</si>
  <si>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</si>
  <si>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</si>
  <si>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</si>
  <si>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</si>
  <si>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</si>
  <si>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</si>
  <si>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</si>
  <si>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</si>
  <si>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</si>
  <si>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</si>
  <si>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</si>
  <si>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</si>
  <si>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</si>
  <si>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</si>
  <si>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</si>
  <si>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</si>
  <si>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</si>
  <si>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</si>
  <si>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</si>
  <si>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</si>
  <si>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</si>
  <si>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</si>
  <si>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</si>
  <si>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</si>
  <si>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</si>
  <si>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</si>
  <si>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</si>
  <si>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</si>
  <si>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</si>
  <si>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</si>
  <si>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</si>
  <si>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</si>
  <si>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</si>
  <si>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</si>
  <si>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</si>
  <si>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</si>
  <si>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</si>
  <si>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</si>
  <si>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</si>
  <si>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</si>
  <si>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</si>
  <si>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</si>
  <si>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</si>
  <si>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</si>
  <si>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</si>
  <si>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</si>
  <si>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</si>
  <si>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</si>
  <si>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</si>
  <si>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</si>
  <si>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</si>
  <si>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</si>
  <si>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</si>
  <si>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</si>
  <si>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</si>
  <si>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</si>
  <si>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</si>
  <si>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</si>
  <si>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</si>
  <si>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</si>
  <si>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</si>
  <si>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</si>
  <si>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</si>
  <si>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</si>
  <si>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</si>
  <si>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</si>
  <si>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</si>
  <si>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</si>
  <si>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</si>
  <si>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</si>
  <si>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</si>
  <si>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</si>
  <si>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</si>
  <si>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</si>
  <si>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</si>
  <si>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</si>
  <si>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</si>
  <si>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</si>
  <si>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</si>
  <si>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</si>
  <si>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</si>
  <si>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</si>
  <si>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</si>
  <si>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</si>
  <si>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</si>
  <si>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</si>
  <si>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</si>
  <si>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</si>
  <si>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</si>
  <si>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</si>
  <si>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</si>
  <si>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</si>
  <si>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</si>
  <si>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</si>
  <si>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</si>
  <si>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</si>
  <si>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</si>
  <si>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</si>
  <si>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</si>
  <si>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</si>
  <si>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</si>
  <si>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</si>
  <si>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</si>
  <si>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</si>
  <si>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</si>
  <si>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</si>
  <si>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</si>
  <si>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</si>
  <si>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</si>
  <si>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</si>
  <si>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</si>
  <si>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</si>
  <si>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</si>
  <si>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</si>
  <si>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</si>
  <si>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</si>
  <si>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</si>
  <si>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</si>
  <si>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</si>
  <si>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</si>
  <si>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</si>
  <si>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</si>
  <si>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</si>
  <si>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</si>
  <si>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</si>
  <si>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</si>
  <si>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</si>
  <si>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</si>
  <si>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</si>
  <si>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</si>
  <si>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</si>
  <si>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</si>
  <si>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</si>
  <si>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</si>
  <si>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</si>
  <si>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</si>
  <si>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</si>
  <si>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</si>
  <si>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</si>
  <si>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</si>
  <si>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</si>
  <si>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</si>
  <si>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</si>
  <si>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</si>
  <si>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</si>
  <si>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</si>
  <si>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</si>
  <si>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</si>
  <si>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</si>
  <si>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</si>
  <si>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</si>
  <si>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</si>
  <si>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</si>
  <si>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</si>
  <si>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</si>
  <si>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</si>
  <si>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</si>
  <si>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</si>
  <si>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</si>
  <si>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</si>
  <si>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</si>
  <si>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</si>
  <si>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</si>
  <si>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</si>
  <si>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</si>
  <si>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</si>
  <si>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</si>
  <si>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</si>
  <si>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</si>
  <si>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</si>
  <si>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</si>
  <si>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</si>
  <si>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</si>
  <si>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</si>
  <si>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</si>
  <si>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</si>
  <si>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</si>
  <si>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</si>
  <si>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</si>
  <si>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</si>
  <si>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</si>
  <si>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</si>
  <si>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</si>
  <si>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</si>
  <si>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</si>
  <si>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</si>
  <si>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</si>
  <si>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</si>
  <si>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</si>
  <si>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</si>
  <si>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</si>
  <si>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</si>
  <si>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</si>
  <si>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</si>
  <si>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</si>
  <si>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</si>
  <si>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</si>
  <si>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</si>
  <si>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</si>
  <si>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</si>
  <si>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</si>
  <si>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</si>
  <si>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</si>
  <si>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</si>
  <si>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</si>
  <si>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</si>
  <si>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</si>
  <si>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</si>
  <si>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</si>
  <si>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</si>
  <si>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</si>
  <si>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</si>
  <si>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</si>
  <si>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</si>
  <si>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</si>
  <si>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</si>
  <si>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</si>
  <si>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</si>
  <si>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</si>
  <si>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</si>
  <si>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</si>
  <si>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</si>
  <si>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</si>
  <si>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</si>
  <si>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</si>
  <si>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</si>
  <si>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</si>
  <si>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</si>
  <si>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</si>
  <si>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</si>
  <si>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</si>
  <si>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</si>
  <si>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</si>
  <si>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</si>
  <si>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</si>
  <si>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</si>
  <si>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</si>
  <si>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</si>
  <si>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</si>
  <si>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</si>
  <si>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</si>
  <si>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</si>
  <si>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</si>
  <si>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</si>
  <si>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</si>
  <si>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</si>
  <si>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</si>
  <si>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</si>
  <si>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</si>
  <si>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</si>
  <si>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</si>
  <si>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</si>
  <si>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</si>
  <si>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</si>
  <si>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</si>
  <si>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</si>
  <si>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</si>
  <si>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</si>
  <si>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</si>
  <si>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</si>
  <si>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</si>
  <si>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</si>
  <si>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</si>
  <si>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</si>
  <si>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</si>
  <si>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</si>
  <si>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</si>
  <si>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</si>
  <si>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</si>
  <si>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</si>
  <si>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</si>
  <si>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</si>
  <si>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</si>
  <si>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</si>
  <si>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</si>
  <si>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</si>
  <si>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</si>
  <si>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</si>
  <si>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</si>
  <si>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</si>
  <si>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</si>
  <si>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</si>
  <si>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</si>
  <si>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</si>
  <si>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</si>
  <si>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</si>
  <si>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</si>
  <si>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</si>
  <si>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</si>
  <si>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</si>
  <si>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</si>
  <si>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</si>
  <si>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</si>
  <si>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</si>
  <si>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</si>
  <si>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</si>
  <si>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</si>
  <si>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</si>
  <si>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</si>
  <si>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</si>
  <si>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</si>
  <si>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</si>
  <si>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</si>
  <si>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</si>
  <si>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</si>
  <si>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</si>
  <si>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</si>
  <si>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</si>
  <si>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</si>
  <si>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</si>
  <si>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</si>
  <si>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</si>
  <si>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</si>
  <si>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</si>
  <si>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</si>
  <si>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</si>
  <si>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</si>
  <si>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</si>
  <si>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</si>
  <si>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</si>
  <si>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</si>
  <si>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</si>
  <si>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</si>
  <si>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</si>
  <si>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</si>
  <si>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</si>
  <si>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</si>
  <si>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</si>
  <si>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</si>
  <si>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</si>
  <si>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</si>
  <si>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</si>
  <si>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</si>
  <si>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</si>
  <si>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</si>
  <si>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</si>
  <si>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</si>
  <si>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</si>
  <si>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</si>
  <si>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</si>
  <si>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</si>
  <si>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</si>
  <si>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</si>
  <si>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</si>
  <si>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</si>
  <si>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</si>
  <si>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</si>
  <si>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</si>
  <si>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</si>
  <si>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</si>
  <si>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</si>
  <si>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</si>
  <si>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</si>
  <si>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</si>
  <si>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</si>
  <si>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</si>
  <si>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</si>
  <si>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</si>
  <si>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</si>
  <si>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</si>
  <si>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</si>
  <si>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</si>
  <si>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</si>
  <si>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</si>
  <si>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</si>
  <si>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</si>
  <si>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</si>
  <si>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</si>
  <si>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</si>
  <si>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</si>
  <si>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</si>
  <si>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</si>
  <si>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</si>
  <si>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</si>
  <si>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</si>
  <si>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</si>
  <si>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</si>
  <si>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</si>
  <si>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</si>
  <si>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</si>
  <si>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</si>
  <si>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</si>
  <si>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</si>
  <si>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</si>
  <si>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</si>
  <si>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</si>
  <si>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</si>
  <si>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</si>
  <si>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</si>
  <si>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</si>
  <si>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</si>
  <si>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</si>
  <si>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</si>
  <si>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</si>
  <si>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</si>
  <si>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</si>
  <si>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</si>
  <si>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</si>
  <si>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</si>
  <si>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</si>
  <si>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</si>
  <si>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</si>
  <si>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</si>
  <si>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</si>
  <si>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</si>
  <si>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</si>
  <si>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</si>
  <si>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</si>
  <si>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</si>
  <si>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</si>
  <si>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</si>
  <si>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</si>
  <si>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</si>
  <si>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</si>
  <si>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</si>
  <si>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</si>
  <si>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</si>
  <si>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</si>
  <si>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</si>
  <si>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</si>
  <si>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</si>
  <si>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</si>
  <si>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</si>
  <si>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</si>
  <si>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</si>
  <si>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</si>
  <si>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</si>
  <si>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</si>
  <si>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</si>
  <si>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</si>
  <si>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</si>
  <si>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</si>
  <si>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</si>
  <si>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</si>
  <si>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</si>
  <si>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</si>
  <si>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</si>
  <si>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</si>
  <si>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</si>
  <si>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</si>
  <si>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</si>
  <si>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</si>
  <si>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</si>
  <si>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</si>
  <si>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</si>
  <si>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</si>
  <si>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</si>
  <si>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</si>
  <si>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</si>
  <si>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</si>
  <si>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</si>
  <si>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</si>
  <si>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</si>
  <si>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</si>
  <si>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</si>
  <si>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</si>
  <si>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</si>
  <si>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</si>
  <si>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</si>
  <si>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</si>
  <si>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</si>
  <si>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</si>
  <si>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</si>
  <si>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</si>
  <si>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</si>
  <si>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</si>
  <si>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</si>
  <si>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</si>
  <si>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</si>
  <si>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</si>
  <si>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</si>
  <si>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</si>
  <si>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</si>
  <si>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</si>
  <si>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</si>
  <si>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</si>
  <si>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</si>
  <si>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</si>
  <si>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</si>
  <si>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</si>
  <si>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</si>
  <si>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</si>
  <si>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</si>
  <si>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</si>
  <si>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</si>
  <si>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</si>
  <si>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</si>
  <si>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</si>
  <si>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</si>
  <si>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</si>
  <si>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</si>
  <si>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</si>
  <si>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</si>
  <si>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</si>
  <si>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</si>
  <si>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</si>
  <si>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</si>
  <si>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</si>
  <si>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</si>
  <si>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</si>
  <si>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</si>
  <si>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</si>
  <si>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</si>
  <si>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</si>
  <si>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</si>
  <si>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</si>
  <si>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</si>
  <si>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</si>
  <si>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</si>
  <si>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</si>
  <si>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</si>
  <si>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</si>
  <si>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</si>
  <si>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</si>
  <si>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</si>
  <si>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</si>
  <si>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</si>
  <si>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</si>
  <si>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</si>
  <si>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</si>
  <si>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</si>
  <si>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</si>
  <si>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</si>
  <si>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</si>
  <si>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</si>
  <si>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</si>
  <si>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</si>
  <si>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</si>
  <si>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</si>
  <si>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</si>
  <si>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</si>
  <si>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</si>
  <si>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</si>
  <si>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</si>
  <si>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</si>
  <si>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</si>
  <si>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</si>
  <si>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</si>
  <si>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</si>
  <si>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</si>
  <si>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</si>
  <si>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</si>
  <si>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</si>
  <si>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</si>
  <si>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</si>
  <si>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</si>
  <si>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</si>
  <si>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</si>
  <si>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</si>
  <si>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</si>
  <si>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</si>
  <si>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</si>
  <si>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</si>
  <si>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</si>
  <si>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</si>
  <si>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</si>
  <si>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</si>
  <si>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</si>
  <si>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</si>
  <si>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</si>
  <si>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</si>
  <si>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</si>
  <si>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</si>
  <si>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</si>
  <si>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</si>
  <si>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</si>
  <si>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</si>
  <si>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</si>
  <si>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</si>
  <si>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</si>
  <si>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</si>
  <si>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</si>
  <si>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</si>
  <si>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</si>
  <si>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</si>
  <si>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</si>
  <si>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</si>
  <si>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</si>
  <si>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</si>
  <si>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</si>
  <si>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</si>
  <si>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</si>
  <si>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</si>
  <si>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</si>
  <si>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</si>
  <si>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</si>
  <si>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</si>
  <si>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</si>
  <si>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</si>
  <si>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</si>
  <si>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</si>
  <si>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</si>
  <si>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</si>
  <si>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</si>
  <si>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</si>
  <si>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</si>
  <si>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</si>
  <si>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</si>
  <si>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</si>
  <si>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</si>
  <si>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</si>
  <si>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</si>
  <si>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</si>
  <si>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</si>
  <si>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</si>
  <si>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</si>
  <si>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</si>
  <si>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</si>
  <si>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</si>
  <si>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</si>
  <si>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</si>
  <si>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</si>
  <si>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</si>
  <si>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</si>
  <si>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</si>
  <si>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</si>
  <si>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</si>
  <si>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</si>
  <si>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</si>
  <si>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</si>
  <si>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</si>
  <si>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</si>
  <si>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</si>
  <si>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</si>
  <si>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</si>
  <si>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</si>
  <si>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</si>
  <si>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</si>
  <si>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</si>
  <si>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</si>
  <si>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</si>
  <si>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</si>
  <si>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</si>
  <si>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</si>
  <si>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</si>
  <si>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</si>
  <si>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</si>
  <si>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</si>
  <si>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</si>
  <si>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</si>
  <si>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</si>
  <si>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</si>
  <si>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</si>
  <si>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</si>
  <si>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</si>
  <si>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</si>
  <si>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</si>
  <si>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</si>
  <si>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</si>
  <si>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</si>
  <si>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</si>
  <si>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</si>
  <si>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</si>
  <si>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</si>
  <si>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</si>
  <si>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</si>
  <si>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</si>
  <si>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</si>
  <si>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</si>
  <si>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</si>
  <si>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</si>
  <si>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</si>
  <si>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</si>
  <si>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</si>
  <si>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</si>
  <si>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</si>
  <si>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</si>
  <si>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</si>
  <si>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</si>
  <si>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</si>
  <si>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</si>
  <si>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</si>
  <si>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</si>
  <si>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</si>
  <si>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</si>
  <si>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</si>
  <si>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</si>
  <si>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</si>
  <si>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</si>
  <si>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</si>
  <si>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</si>
  <si>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</si>
  <si>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</si>
  <si>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</si>
  <si>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</si>
  <si>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</si>
  <si>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</si>
  <si>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</si>
  <si>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</si>
  <si>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</si>
  <si>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</si>
  <si>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</si>
  <si>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</si>
  <si>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</si>
  <si>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</si>
  <si>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</si>
  <si>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</si>
  <si>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</si>
  <si>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</si>
  <si>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</si>
  <si>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</si>
  <si>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</si>
  <si>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</si>
  <si>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</si>
  <si>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</si>
  <si>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</si>
  <si>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</si>
  <si>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</si>
  <si>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</si>
  <si>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</si>
  <si>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</si>
  <si>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</si>
  <si>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</si>
  <si>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</si>
  <si>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</si>
  <si>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</si>
  <si>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</si>
  <si>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</si>
  <si>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</si>
  <si>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</si>
  <si>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</si>
  <si>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</si>
  <si>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</si>
  <si>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</si>
  <si>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</si>
  <si>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</si>
  <si>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</si>
  <si>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</si>
  <si>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</si>
  <si>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</si>
  <si>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</si>
  <si>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</si>
  <si>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</si>
  <si>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</si>
  <si>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</si>
  <si>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</si>
  <si>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</si>
  <si>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</si>
  <si>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</si>
  <si>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</si>
  <si>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</si>
  <si>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</si>
  <si>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</si>
  <si>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</si>
  <si>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</si>
  <si>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</si>
  <si>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</si>
  <si>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</si>
  <si>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</si>
  <si>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</si>
  <si>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</si>
  <si>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</si>
  <si>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</si>
  <si>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</si>
  <si>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</si>
  <si>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</si>
  <si>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</si>
  <si>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</si>
  <si>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</si>
  <si>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</si>
  <si>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</si>
  <si>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</si>
  <si>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</si>
  <si>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</si>
  <si>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</si>
  <si>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</si>
  <si>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</si>
  <si>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</si>
  <si>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</si>
  <si>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</si>
  <si>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</si>
  <si>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</si>
  <si>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</si>
  <si>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</si>
  <si>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</si>
  <si>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</si>
  <si>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</si>
  <si>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</si>
  <si>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</si>
  <si>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</si>
  <si>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</si>
  <si>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</si>
  <si>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</si>
  <si>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</si>
  <si>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</si>
  <si>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</si>
  <si>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</si>
  <si>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</si>
  <si>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</si>
  <si>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</si>
  <si>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</si>
  <si>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</si>
  <si>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</si>
  <si>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</si>
  <si>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</si>
  <si>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</si>
  <si>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</si>
  <si>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</si>
  <si>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</si>
  <si>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</si>
  <si>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</si>
  <si>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</si>
  <si>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</si>
  <si>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</si>
  <si>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</si>
  <si>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</si>
  <si>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</si>
  <si>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</si>
  <si>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</si>
  <si>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</si>
  <si>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</si>
  <si>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</si>
  <si>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</si>
  <si>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</si>
  <si>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</si>
  <si>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</si>
  <si>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</si>
  <si>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</si>
  <si>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</si>
  <si>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</si>
  <si>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</si>
  <si>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</si>
  <si>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</si>
  <si>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</si>
  <si>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</si>
  <si>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</si>
  <si>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</si>
  <si>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</si>
  <si>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</si>
  <si>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</si>
  <si>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</si>
  <si>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</si>
  <si>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</si>
  <si>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</si>
  <si>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</si>
  <si>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</si>
  <si>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</si>
  <si>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</si>
  <si>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</si>
  <si>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</si>
  <si>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</si>
  <si>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</si>
  <si>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</si>
  <si>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</si>
  <si>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</si>
  <si>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</si>
  <si>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</si>
  <si>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</si>
  <si>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</si>
  <si>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</si>
  <si>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</si>
  <si>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</si>
  <si>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</si>
  <si>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</si>
  <si>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</si>
  <si>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</si>
  <si>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</si>
  <si>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</si>
  <si>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</si>
  <si>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</si>
  <si>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</si>
  <si>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</si>
  <si>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</si>
  <si>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</si>
  <si>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</si>
  <si>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</si>
  <si>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</si>
  <si>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</si>
  <si>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</si>
  <si>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</si>
  <si>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</si>
  <si>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</si>
  <si>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</si>
  <si>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</si>
  <si>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</si>
  <si>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</si>
  <si>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</si>
  <si>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</si>
  <si>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</si>
  <si>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</si>
  <si>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</si>
  <si>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</si>
  <si>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</si>
  <si>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</si>
  <si>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</si>
  <si>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</si>
  <si>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</si>
  <si>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</si>
  <si>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</si>
  <si>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</si>
  <si>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</si>
  <si>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</si>
  <si>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</si>
  <si>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</si>
  <si>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</si>
  <si>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</si>
  <si>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</si>
  <si>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</si>
  <si>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</si>
  <si>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</si>
  <si>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</si>
  <si>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</si>
  <si>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</si>
  <si>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</si>
  <si>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</si>
  <si>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</si>
  <si>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</si>
  <si>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</si>
  <si>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</si>
  <si>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</si>
  <si>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</si>
  <si>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</si>
  <si>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</si>
  <si>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</si>
  <si>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</si>
  <si>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</si>
  <si>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</si>
  <si>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</si>
  <si>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</si>
  <si>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</si>
  <si>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</si>
  <si>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</si>
  <si>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</si>
  <si>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</si>
  <si>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</si>
  <si>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</si>
  <si>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</si>
  <si>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</si>
  <si>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</si>
  <si>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</si>
  <si>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</si>
  <si>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</si>
  <si>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</si>
  <si>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</si>
  <si>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</si>
  <si>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</si>
  <si>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</si>
  <si>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</si>
  <si>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</si>
  <si>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</si>
  <si>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</si>
  <si>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</si>
  <si>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</si>
  <si>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</si>
  <si>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</si>
  <si>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</si>
  <si>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</si>
  <si>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</si>
  <si>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</si>
  <si>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</si>
  <si>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</si>
  <si>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</si>
  <si>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</si>
  <si>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</si>
  <si>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</si>
  <si>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</si>
  <si>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</si>
  <si>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</si>
  <si>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</si>
  <si>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</si>
  <si>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</si>
  <si>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</si>
  <si>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</si>
  <si>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</si>
  <si>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</si>
  <si>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</si>
  <si>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</si>
  <si>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</si>
  <si>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</si>
  <si>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</si>
  <si>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</si>
  <si>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</si>
  <si>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</si>
  <si>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</si>
  <si>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</si>
  <si>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</si>
  <si>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</si>
  <si>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</si>
  <si>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</si>
  <si>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</si>
  <si>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</si>
  <si>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</si>
  <si>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</si>
  <si>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</si>
  <si>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</si>
  <si>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</si>
  <si>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</si>
  <si>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</si>
  <si>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</si>
  <si>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</si>
  <si>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</si>
  <si>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</si>
  <si>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</si>
  <si>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</si>
  <si>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</si>
  <si>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</si>
  <si>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</si>
  <si>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</si>
  <si>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</si>
  <si>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</si>
  <si>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</si>
  <si>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</si>
  <si>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</si>
  <si>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</si>
  <si>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</si>
  <si>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</si>
  <si>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</si>
  <si>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</si>
  <si>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</si>
  <si>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</si>
  <si>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</si>
  <si>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</si>
  <si>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</si>
  <si>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</si>
  <si>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</si>
  <si>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</si>
  <si>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</si>
  <si>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</si>
  <si>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</si>
  <si>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</si>
  <si>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</si>
  <si>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</si>
  <si>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</si>
  <si>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</si>
  <si>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</si>
  <si>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</si>
  <si>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</si>
  <si>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</si>
  <si>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</si>
  <si>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</si>
  <si>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</si>
  <si>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</si>
  <si>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</si>
  <si>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</si>
  <si>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</si>
  <si>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</si>
  <si>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</si>
  <si>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</si>
  <si>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</si>
  <si>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</si>
  <si>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</si>
  <si>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</si>
  <si>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</si>
  <si>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</si>
  <si>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</si>
  <si>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</si>
  <si>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</si>
  <si>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</si>
  <si>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</si>
  <si>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</si>
  <si>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</si>
  <si>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</si>
  <si>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</si>
  <si>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</si>
  <si>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</si>
  <si>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</si>
  <si>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</si>
  <si>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</si>
  <si>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</si>
  <si>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</si>
  <si>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</si>
  <si>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</si>
  <si>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</si>
  <si>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</si>
  <si>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</si>
  <si>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</si>
  <si>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</si>
  <si>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</si>
  <si>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</si>
  <si>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</si>
  <si>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</si>
  <si>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</si>
  <si>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</si>
  <si>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</si>
  <si>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</si>
  <si>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</si>
  <si>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</si>
  <si>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</si>
  <si>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</si>
  <si>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</si>
  <si>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</si>
  <si>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</si>
  <si>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</si>
  <si>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</si>
  <si>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</si>
  <si>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</si>
  <si>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</si>
  <si>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</si>
  <si>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</si>
  <si>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</si>
  <si>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</si>
  <si>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</si>
  <si>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</si>
  <si>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</si>
  <si>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</si>
  <si>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</si>
  <si>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</si>
  <si>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</si>
  <si>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</si>
  <si>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</si>
  <si>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</si>
  <si>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</si>
  <si>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</si>
  <si>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</si>
  <si>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</si>
  <si>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</si>
  <si>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</si>
  <si>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</si>
  <si>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</si>
  <si>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</si>
  <si>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</si>
  <si>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</si>
  <si>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</si>
  <si>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</si>
  <si>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</si>
  <si>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</si>
  <si>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</si>
  <si>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</si>
  <si>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</si>
  <si>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</si>
  <si>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</si>
  <si>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</si>
  <si>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</si>
  <si>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</si>
  <si>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</si>
  <si>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</si>
  <si>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</si>
  <si>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</si>
  <si>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</si>
  <si>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</si>
  <si>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</si>
  <si>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</si>
  <si>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</si>
  <si>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</si>
  <si>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</si>
  <si>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</si>
  <si>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</si>
  <si>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</si>
  <si>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</si>
  <si>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</si>
  <si>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</si>
  <si>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</si>
  <si>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</si>
  <si>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</si>
  <si>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</si>
  <si>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</si>
  <si>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</si>
  <si>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</si>
  <si>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</si>
  <si>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</si>
  <si>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</si>
  <si>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</si>
  <si>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</si>
  <si>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</si>
  <si>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</si>
  <si>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</si>
  <si>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</si>
  <si>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</si>
  <si>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</si>
  <si>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</si>
  <si>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</si>
  <si>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</si>
  <si>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</si>
  <si>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</si>
  <si>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</si>
  <si>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</si>
  <si>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</si>
  <si>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</si>
  <si>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</si>
  <si>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</si>
  <si>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</si>
  <si>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</si>
  <si>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</si>
  <si>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</si>
  <si>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</si>
  <si>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</si>
  <si>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</si>
  <si>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</si>
  <si>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</si>
  <si>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</si>
  <si>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</si>
  <si>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</si>
  <si>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</si>
  <si>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</si>
  <si>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</si>
  <si>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</si>
  <si>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</si>
  <si>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</si>
  <si>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</si>
  <si>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</si>
  <si>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</si>
  <si>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</si>
  <si>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</si>
  <si>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</si>
  <si>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</si>
  <si>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</si>
  <si>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</si>
  <si>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</si>
  <si>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</si>
  <si>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</si>
  <si>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</si>
  <si>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</si>
  <si>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</si>
  <si>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</si>
  <si>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</si>
  <si>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</si>
  <si>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</si>
  <si>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</si>
  <si>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</si>
  <si>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</si>
  <si>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</si>
  <si>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</si>
  <si>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</si>
  <si>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</si>
  <si>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</si>
  <si>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</si>
  <si>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</si>
  <si>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</si>
  <si>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</si>
  <si>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</si>
  <si>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</si>
  <si>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</si>
  <si>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</si>
  <si>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</si>
  <si>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</si>
  <si>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</si>
  <si>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</si>
  <si>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</si>
  <si>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</si>
  <si>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</si>
  <si>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</si>
  <si>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</si>
  <si>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</si>
  <si>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</si>
  <si>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</si>
  <si>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</si>
  <si>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</si>
  <si>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</si>
  <si>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</si>
  <si>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</si>
  <si>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</si>
  <si>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</si>
  <si>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</si>
  <si>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</si>
  <si>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</si>
  <si>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</si>
  <si>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</si>
  <si>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</si>
  <si>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</si>
  <si>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</si>
  <si>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</si>
  <si>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</si>
  <si>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</si>
  <si>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</si>
  <si>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</si>
  <si>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</si>
  <si>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</si>
  <si>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</si>
  <si>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</si>
  <si>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</si>
  <si>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</si>
  <si>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</si>
  <si>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</si>
  <si>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</si>
  <si>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</si>
  <si>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</si>
  <si>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</si>
  <si>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</si>
  <si>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</si>
  <si>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</si>
  <si>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</si>
  <si>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</si>
  <si>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</si>
  <si>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</si>
  <si>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</si>
  <si>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</si>
  <si>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</si>
  <si>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</si>
  <si>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</si>
  <si>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</si>
  <si>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</si>
  <si>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</si>
  <si>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</si>
  <si>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</si>
  <si>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</si>
  <si>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</si>
  <si>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</si>
  <si>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</si>
  <si>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</si>
  <si>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</si>
  <si>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</si>
  <si>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</si>
  <si>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</si>
  <si>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</si>
  <si>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</si>
  <si>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</si>
  <si>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</si>
  <si>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</si>
  <si>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</si>
  <si>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</si>
  <si>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</si>
  <si>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</si>
  <si>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</si>
  <si>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</si>
  <si>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</si>
  <si>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</si>
  <si>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</si>
  <si>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</si>
  <si>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</si>
  <si>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</si>
  <si>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</si>
  <si>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</si>
  <si>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</si>
  <si>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</si>
  <si>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</si>
  <si>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</si>
  <si>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</si>
  <si>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</si>
  <si>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</si>
  <si>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</si>
  <si>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</si>
  <si>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</si>
  <si>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</si>
  <si>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</si>
  <si>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</si>
  <si>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</si>
  <si>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</si>
  <si>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</si>
  <si>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</si>
  <si>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</si>
  <si>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</si>
  <si>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</si>
  <si>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</si>
  <si>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</si>
  <si>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</si>
  <si>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</si>
  <si>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</si>
  <si>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</si>
  <si>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</si>
  <si>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</si>
  <si>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</si>
  <si>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</si>
  <si>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</si>
  <si>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</si>
  <si>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</si>
  <si>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</si>
  <si>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</si>
  <si>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</si>
  <si>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</si>
  <si>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</si>
  <si>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</si>
  <si>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</si>
  <si>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</si>
  <si>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</si>
  <si>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</si>
  <si>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</si>
  <si>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</si>
  <si>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</si>
  <si>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</si>
  <si>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</si>
  <si>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</si>
  <si>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</si>
  <si>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</si>
  <si>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</si>
  <si>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</si>
  <si>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</si>
  <si>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</si>
  <si>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</si>
  <si>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</si>
  <si>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</si>
  <si>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</si>
  <si>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</si>
  <si>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</si>
  <si>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</si>
  <si>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</si>
  <si>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</si>
  <si>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</si>
  <si>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</si>
  <si>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</si>
  <si>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</si>
  <si>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</si>
  <si>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</si>
  <si>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</si>
  <si>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</si>
  <si>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</si>
  <si>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</si>
  <si>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</si>
  <si>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</si>
  <si>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</si>
  <si>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</si>
  <si>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</si>
  <si>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</si>
  <si>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</si>
  <si>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</si>
  <si>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</si>
  <si>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</si>
  <si>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</si>
  <si>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</si>
  <si>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</si>
  <si>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</si>
  <si>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</si>
  <si>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</si>
  <si>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</si>
  <si>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</si>
  <si>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</si>
  <si>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</si>
  <si>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</si>
  <si>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</si>
  <si>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</si>
  <si>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</si>
  <si>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</si>
  <si>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</si>
  <si>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</si>
  <si>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</si>
  <si>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</si>
  <si>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</si>
  <si>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</si>
  <si>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</si>
  <si>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</si>
  <si>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</si>
  <si>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</si>
  <si>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</si>
  <si>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</si>
  <si>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</si>
  <si>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</si>
  <si>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</si>
  <si>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</si>
  <si>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</si>
  <si>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</si>
  <si>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</si>
  <si>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</si>
  <si>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</si>
  <si>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</si>
  <si>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</si>
  <si>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</si>
  <si>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</si>
  <si>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</si>
  <si>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</si>
  <si>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</si>
  <si>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</si>
  <si>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</si>
  <si>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</si>
  <si>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</si>
  <si>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</si>
  <si>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</si>
  <si>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</si>
  <si>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</si>
  <si>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</si>
  <si>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</si>
  <si>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</si>
  <si>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</si>
  <si>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</si>
  <si>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</si>
  <si>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</si>
  <si>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</si>
  <si>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</si>
  <si>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</si>
  <si>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</si>
  <si>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</si>
  <si>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</si>
  <si>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</si>
  <si>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</si>
  <si>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</si>
  <si>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</si>
  <si>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</si>
  <si>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</si>
  <si>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</si>
  <si>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</si>
  <si>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</si>
  <si>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</si>
  <si>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</si>
  <si>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</si>
  <si>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</si>
  <si>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</si>
  <si>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</si>
  <si>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</si>
  <si>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</si>
  <si>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</si>
  <si>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</si>
  <si>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</si>
  <si>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</si>
  <si>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</si>
  <si>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</si>
  <si>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</si>
  <si>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</si>
  <si>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</si>
  <si>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</si>
  <si>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</si>
  <si>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</si>
  <si>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</si>
  <si>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</si>
  <si>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</si>
  <si>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</si>
  <si>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</si>
  <si>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</si>
  <si>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</si>
  <si>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</si>
  <si>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</si>
  <si>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</si>
  <si>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</si>
  <si>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</si>
  <si>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</si>
  <si>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</si>
  <si>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</si>
  <si>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</si>
  <si>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</si>
  <si>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</si>
  <si>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</si>
  <si>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</si>
  <si>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</si>
  <si>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</si>
  <si>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</si>
  <si>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</si>
  <si>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</si>
  <si>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</si>
  <si>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</si>
  <si>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</si>
  <si>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</si>
  <si>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</si>
  <si>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</si>
  <si>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</si>
  <si>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</si>
  <si>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</si>
  <si>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</si>
  <si>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</si>
  <si>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</si>
  <si>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</si>
  <si>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</si>
  <si>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</si>
  <si>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</si>
  <si>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</si>
  <si>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</si>
  <si>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</si>
  <si>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</si>
  <si>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</si>
  <si>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</si>
  <si>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</si>
  <si>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</si>
  <si>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</si>
  <si>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</si>
  <si>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</si>
  <si>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</si>
  <si>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</si>
  <si>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</si>
  <si>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</si>
  <si>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</si>
  <si>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</si>
  <si>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</si>
  <si>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</si>
  <si>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</si>
  <si>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</si>
  <si>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</si>
  <si>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</si>
  <si>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</si>
  <si>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</si>
  <si>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</si>
  <si>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</si>
  <si>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</si>
  <si>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</si>
  <si>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</si>
  <si>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</si>
  <si>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</si>
  <si>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</si>
  <si>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</si>
  <si>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</si>
  <si>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</si>
  <si>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</si>
  <si>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</si>
  <si>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</si>
  <si>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</si>
  <si>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</si>
  <si>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</si>
  <si>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</si>
  <si>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</si>
  <si>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</si>
  <si>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</si>
  <si>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</si>
  <si>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</si>
  <si>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</si>
  <si>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</si>
  <si>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</si>
  <si>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</si>
  <si>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</si>
  <si>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</si>
  <si>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</si>
  <si>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</si>
  <si>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</si>
  <si>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</si>
  <si>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</si>
  <si>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</si>
  <si>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</si>
  <si>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</si>
  <si>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</si>
  <si>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</si>
  <si>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</si>
  <si>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</si>
  <si>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</si>
  <si>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</si>
  <si>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</si>
  <si>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</si>
  <si>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</si>
  <si>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</si>
  <si>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</si>
  <si>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</si>
  <si>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</si>
  <si>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</si>
  <si>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</si>
  <si>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</si>
  <si>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</si>
  <si>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</si>
  <si>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</si>
  <si>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</si>
  <si>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</si>
  <si>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</si>
  <si>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</si>
  <si>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</si>
  <si>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</si>
  <si>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</si>
  <si>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</si>
  <si>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</si>
  <si>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</si>
  <si>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</si>
  <si>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</si>
  <si>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</si>
  <si>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</si>
  <si>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</si>
  <si>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</si>
  <si>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</si>
  <si>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</si>
  <si>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</si>
  <si>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</si>
  <si>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</si>
  <si>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</si>
  <si>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</si>
  <si>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</si>
  <si>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</si>
  <si>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</si>
  <si>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</si>
  <si>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</si>
  <si>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</si>
  <si>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</si>
  <si>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</si>
  <si>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</si>
  <si>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</si>
  <si>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</si>
  <si>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</si>
  <si>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</si>
  <si>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</si>
  <si>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</si>
  <si>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</si>
  <si>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</si>
  <si>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</si>
  <si>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</si>
  <si>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</si>
  <si>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</si>
  <si>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</si>
  <si>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</si>
  <si>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</si>
  <si>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</si>
  <si>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</si>
  <si>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</si>
  <si>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</si>
  <si>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</si>
  <si>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</si>
  <si>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</si>
  <si>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</si>
  <si>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</si>
  <si>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</si>
  <si>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</si>
  <si>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</si>
  <si>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</si>
  <si>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</si>
  <si>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</si>
  <si>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</si>
  <si>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</si>
  <si>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</si>
  <si>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</si>
  <si>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</si>
  <si>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</si>
  <si>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</si>
  <si>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</si>
  <si>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</si>
  <si>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</si>
  <si>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</si>
  <si>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</si>
  <si>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</si>
  <si>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</si>
  <si>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</si>
  <si>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</si>
  <si>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</si>
  <si>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</si>
  <si>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</si>
  <si>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</si>
  <si>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</si>
  <si>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</si>
  <si>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</si>
  <si>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</si>
  <si>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</si>
  <si>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</si>
  <si>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</si>
  <si>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</si>
  <si>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</si>
  <si>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</si>
  <si>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</si>
  <si>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</si>
  <si>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</si>
  <si>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</si>
  <si>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</si>
  <si>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</si>
  <si>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</si>
  <si>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</si>
  <si>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</si>
  <si>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</si>
  <si>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</si>
  <si>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</si>
  <si>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</si>
  <si>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</si>
  <si>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</si>
  <si>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</si>
  <si>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</si>
  <si>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</si>
  <si>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</si>
  <si>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</si>
  <si>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</si>
  <si>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</si>
  <si>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</si>
  <si>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</si>
  <si>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</si>
  <si>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</si>
  <si>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</si>
  <si>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</si>
  <si>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</si>
  <si>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</si>
  <si>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</si>
  <si>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</si>
  <si>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</si>
  <si>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</si>
  <si>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</si>
  <si>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</si>
  <si>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</si>
  <si>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</si>
  <si>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</si>
  <si>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</si>
  <si>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</si>
  <si>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</si>
  <si>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</si>
  <si>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</si>
  <si>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</si>
  <si>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</si>
  <si>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</si>
  <si>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</si>
  <si>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</si>
  <si>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</si>
  <si>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</si>
  <si>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</si>
  <si>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</si>
  <si>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</si>
  <si>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</si>
  <si>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</si>
  <si>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</si>
  <si>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</si>
  <si>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</si>
  <si>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</si>
  <si>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</si>
  <si>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</si>
  <si>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</si>
  <si>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</si>
  <si>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</si>
  <si>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</si>
  <si>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</si>
  <si>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</si>
  <si>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</si>
  <si>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</si>
  <si>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</si>
  <si>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</si>
  <si>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</si>
  <si>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</si>
  <si>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</si>
  <si>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</si>
  <si>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</si>
  <si>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</si>
  <si>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</si>
  <si>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</si>
  <si>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</si>
  <si>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</si>
  <si>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</si>
  <si>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</si>
  <si>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</si>
  <si>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</si>
  <si>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</si>
  <si>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</si>
  <si>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</si>
  <si>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</si>
  <si>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</si>
  <si>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</si>
  <si>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</si>
  <si>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</si>
  <si>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</si>
  <si>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</si>
  <si>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</si>
  <si>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</si>
  <si>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</si>
  <si>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</si>
  <si>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</si>
  <si>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</si>
  <si>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</si>
  <si>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</si>
  <si>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</si>
  <si>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</si>
  <si>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</si>
  <si>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</si>
  <si>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</si>
  <si>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</si>
  <si>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</si>
  <si>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</si>
  <si>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</si>
  <si>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</si>
  <si>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</si>
  <si>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</si>
  <si>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</si>
  <si>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</si>
  <si>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</si>
  <si>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</si>
  <si>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</si>
  <si>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</si>
  <si>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</si>
  <si>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</si>
  <si>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</si>
  <si>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</si>
  <si>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</si>
  <si>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</si>
  <si>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</si>
  <si>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</si>
  <si>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</si>
  <si>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</si>
  <si>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</si>
  <si>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</si>
  <si>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</si>
  <si>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</si>
  <si>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</si>
  <si>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</si>
  <si>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</si>
  <si>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</si>
  <si>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</si>
  <si>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</si>
  <si>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</si>
  <si>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</si>
  <si>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</si>
  <si>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</si>
  <si>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</si>
  <si>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</si>
  <si>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</si>
  <si>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</si>
  <si>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</si>
  <si>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</si>
  <si>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</si>
  <si>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</si>
  <si>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</si>
  <si>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</si>
  <si>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</si>
  <si>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</si>
  <si>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</si>
  <si>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</si>
  <si>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</si>
  <si>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</si>
  <si>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</si>
  <si>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</si>
  <si>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</si>
  <si>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</si>
  <si>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</si>
  <si>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</si>
  <si>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</si>
  <si>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</si>
  <si>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</si>
  <si>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</si>
  <si>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</si>
  <si>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</si>
  <si>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</si>
  <si>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</si>
  <si>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</si>
  <si>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</si>
  <si>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</si>
  <si>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</si>
  <si>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</si>
  <si>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</si>
  <si>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</si>
  <si>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</si>
  <si>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</si>
  <si>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</si>
  <si>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</si>
  <si>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</si>
  <si>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</si>
  <si>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</si>
  <si>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</si>
  <si>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</si>
  <si>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</si>
  <si>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</si>
  <si>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</si>
  <si>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</si>
  <si>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</si>
  <si>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</si>
  <si>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</si>
  <si>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</si>
  <si>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</si>
  <si>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</si>
  <si>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</si>
  <si>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</si>
  <si>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</si>
  <si>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</si>
  <si>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</si>
  <si>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</si>
  <si>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</si>
  <si>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</si>
  <si>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</si>
  <si>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</si>
  <si>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</si>
  <si>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</si>
  <si>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</si>
  <si>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</si>
  <si>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</si>
  <si>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</si>
  <si>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</si>
  <si>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</si>
  <si>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</si>
  <si>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</si>
  <si>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</si>
  <si>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</si>
  <si>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</si>
  <si>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</si>
  <si>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</si>
  <si>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</si>
  <si>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</si>
  <si>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</si>
  <si>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</si>
  <si>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</si>
  <si>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</si>
  <si>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</si>
  <si>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</si>
  <si>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</si>
  <si>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</si>
  <si>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</si>
  <si>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</si>
  <si>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</si>
  <si>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</si>
  <si>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</si>
  <si>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</si>
  <si>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</si>
  <si>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</si>
  <si>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</si>
  <si>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</si>
  <si>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</si>
  <si>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</si>
  <si>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</si>
  <si>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</si>
  <si>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</si>
  <si>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</si>
  <si>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</si>
  <si>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</si>
  <si>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</si>
  <si>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</si>
  <si>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</si>
  <si>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</si>
  <si>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</si>
  <si>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</si>
  <si>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</si>
  <si>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</si>
  <si>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</si>
  <si>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</si>
  <si>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</si>
  <si>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</si>
  <si>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</si>
  <si>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</si>
  <si>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</si>
  <si>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</si>
  <si>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</si>
  <si>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</si>
  <si>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</si>
  <si>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</si>
  <si>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</si>
  <si>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</si>
  <si>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</si>
  <si>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</si>
  <si>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</si>
  <si>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</si>
  <si>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</si>
  <si>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</si>
  <si>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</si>
  <si>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</si>
  <si>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</si>
  <si>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</si>
  <si>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</si>
  <si>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</si>
  <si>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</si>
  <si>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</si>
  <si>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</si>
  <si>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</si>
  <si>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</si>
  <si>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</si>
  <si>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</si>
  <si>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</si>
  <si>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</si>
  <si>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</si>
  <si>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</si>
  <si>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</si>
  <si>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</si>
  <si>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</si>
  <si>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</si>
  <si>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</si>
  <si>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</si>
  <si>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</si>
  <si>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</si>
  <si>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</si>
  <si>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</si>
  <si>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</si>
  <si>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</si>
  <si>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</si>
  <si>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</si>
  <si>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</si>
  <si>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</si>
  <si>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</si>
  <si>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</si>
  <si>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</si>
  <si>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</si>
  <si>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</si>
  <si>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</si>
  <si>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</si>
  <si>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</si>
  <si>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</si>
  <si>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</si>
  <si>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</si>
  <si>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</si>
  <si>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</si>
  <si>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</si>
  <si>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</si>
  <si>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</si>
  <si>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</si>
  <si>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</si>
  <si>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</si>
  <si>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</si>
  <si>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</si>
  <si>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</si>
  <si>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</si>
  <si>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</si>
  <si>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</si>
  <si>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</si>
  <si>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</si>
  <si>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</si>
  <si>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</si>
  <si>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</si>
  <si>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</si>
  <si>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</si>
  <si>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</si>
  <si>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</si>
  <si>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</si>
  <si>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</si>
  <si>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</si>
  <si>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</si>
  <si>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</si>
  <si>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</si>
  <si>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</si>
  <si>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</si>
  <si>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</si>
  <si>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</si>
  <si>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</si>
  <si>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</si>
  <si>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</si>
  <si>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</si>
  <si>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</si>
  <si>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</si>
  <si>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</si>
  <si>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</si>
  <si>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</si>
  <si>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</si>
  <si>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</si>
  <si>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</si>
  <si>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</si>
  <si>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</si>
  <si>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</si>
  <si>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</si>
  <si>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</si>
  <si>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</si>
  <si>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</si>
  <si>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</si>
  <si>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</si>
  <si>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</si>
  <si>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</si>
  <si>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</si>
  <si>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</si>
  <si>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</si>
  <si>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</si>
  <si>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</si>
  <si>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</si>
  <si>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</si>
  <si>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</si>
  <si>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</si>
  <si>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</si>
  <si>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</si>
  <si>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</si>
  <si>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</si>
  <si>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</si>
  <si>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</si>
  <si>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</si>
  <si>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</si>
  <si>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</si>
  <si>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</si>
  <si>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</si>
  <si>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</si>
  <si>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</si>
  <si>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</si>
  <si>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</si>
  <si>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</si>
  <si>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</si>
  <si>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</si>
  <si>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</si>
  <si>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</si>
  <si>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</si>
  <si>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</si>
  <si>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</si>
  <si>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</si>
  <si>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</si>
  <si>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</si>
  <si>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</si>
  <si>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</si>
  <si>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</si>
  <si>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</si>
  <si>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</si>
  <si>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</si>
  <si>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</si>
  <si>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</si>
  <si>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</si>
  <si>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</si>
  <si>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</si>
  <si>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</si>
  <si>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</si>
  <si>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</si>
  <si>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</si>
  <si>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</si>
  <si>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</si>
  <si>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</si>
  <si>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</si>
  <si>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</si>
  <si>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</si>
  <si>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</si>
  <si>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</si>
  <si>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</si>
  <si>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</si>
  <si>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</si>
  <si>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</si>
  <si>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</si>
  <si>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</si>
  <si>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</si>
  <si>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</si>
  <si>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</si>
  <si>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</si>
  <si>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</si>
  <si>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</si>
  <si>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</si>
  <si>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</si>
  <si>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</si>
  <si>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</si>
  <si>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</si>
  <si>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</si>
  <si>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</si>
  <si>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</si>
  <si>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</si>
  <si>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</si>
  <si>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</si>
  <si>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</si>
  <si>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</si>
  <si>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</si>
  <si>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</si>
  <si>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</si>
  <si>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</si>
  <si>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</si>
  <si>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</si>
  <si>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</si>
  <si>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</si>
  <si>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</si>
  <si>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</si>
  <si>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</si>
  <si>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</si>
  <si>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</si>
  <si>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</si>
  <si>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</si>
  <si>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</si>
  <si>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</si>
  <si>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</si>
  <si>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</si>
  <si>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</si>
  <si>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</si>
  <si>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</si>
  <si>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</si>
  <si>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</si>
  <si>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</si>
  <si>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</si>
  <si>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</si>
  <si>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</si>
  <si>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</si>
  <si>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</si>
  <si>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</si>
  <si>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</si>
  <si>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</si>
  <si>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</si>
  <si>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</si>
  <si>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</si>
  <si>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</si>
  <si>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</si>
  <si>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</si>
  <si>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</si>
  <si>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</si>
  <si>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</si>
  <si>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</si>
  <si>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</si>
  <si>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</si>
  <si>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</si>
  <si>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</si>
  <si>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</si>
  <si>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</si>
  <si>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</si>
  <si>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</si>
  <si>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</si>
  <si>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</si>
  <si>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</si>
  <si>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</si>
  <si>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</si>
  <si>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</si>
  <si>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</si>
  <si>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</si>
  <si>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</si>
  <si>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</si>
  <si>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</si>
  <si>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</si>
  <si>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</si>
  <si>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</si>
  <si>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</si>
  <si>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</si>
  <si>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</si>
  <si>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</si>
  <si>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</si>
  <si>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</si>
  <si>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</si>
  <si>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</si>
  <si>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</si>
  <si>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</si>
  <si>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</si>
  <si>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</si>
  <si>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</si>
  <si>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</si>
  <si>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</si>
  <si>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</si>
  <si>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</si>
  <si>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</si>
  <si>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</si>
  <si>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</si>
  <si>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</si>
  <si>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</si>
  <si>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</si>
  <si>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</si>
  <si>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</si>
  <si>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</si>
  <si>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</si>
  <si>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</si>
  <si>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</si>
  <si>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</si>
  <si>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</si>
  <si>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</si>
  <si>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</si>
  <si>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</si>
  <si>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</si>
  <si>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</si>
  <si>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</si>
  <si>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</si>
  <si>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</si>
  <si>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</si>
  <si>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</si>
  <si>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</si>
  <si>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</si>
  <si>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</si>
  <si>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</si>
  <si>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</si>
  <si>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</si>
  <si>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</si>
  <si>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</si>
  <si>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</si>
  <si>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</si>
  <si>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</si>
  <si>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</si>
  <si>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</si>
  <si>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</si>
  <si>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</si>
  <si>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</si>
  <si>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</si>
  <si>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</si>
  <si>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</si>
  <si>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</si>
  <si>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</si>
  <si>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</si>
  <si>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</si>
  <si>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</si>
  <si>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</si>
  <si>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</si>
  <si>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</si>
  <si>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</si>
  <si>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</si>
  <si>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</si>
  <si>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</si>
  <si>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</si>
  <si>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</si>
  <si>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</si>
  <si>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</si>
  <si>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</si>
  <si>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</si>
  <si>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</si>
  <si>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</si>
  <si>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</si>
  <si>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</si>
  <si>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</si>
  <si>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</si>
  <si>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</si>
  <si>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</si>
  <si>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</si>
  <si>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</si>
  <si>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</si>
  <si>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</si>
  <si>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</si>
  <si>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</si>
  <si>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</si>
  <si>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</si>
  <si>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</si>
  <si>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</si>
  <si>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</si>
  <si>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</si>
  <si>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</si>
  <si>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</si>
  <si>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</si>
  <si>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</si>
  <si>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</si>
  <si>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</si>
  <si>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</si>
  <si>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</si>
  <si>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</si>
  <si>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</si>
  <si>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</si>
  <si>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</si>
  <si>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</si>
  <si>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</si>
  <si>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</si>
  <si>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</si>
  <si>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</si>
  <si>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</si>
  <si>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</si>
  <si>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</si>
  <si>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</si>
  <si>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</si>
  <si>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</si>
  <si>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</si>
  <si>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</si>
  <si>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</si>
  <si>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</si>
  <si>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</si>
  <si>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</si>
  <si>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</si>
  <si>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</si>
  <si>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</si>
  <si>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</si>
  <si>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</si>
  <si>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</si>
  <si>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</si>
  <si>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</si>
  <si>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</si>
  <si>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</si>
  <si>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</si>
  <si>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</si>
  <si>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</si>
  <si>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</si>
  <si>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</si>
  <si>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</si>
  <si>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</si>
  <si>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</si>
  <si>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</si>
  <si>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</si>
  <si>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</si>
  <si>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</si>
  <si>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</si>
  <si>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</si>
  <si>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</si>
  <si>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</si>
  <si>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</si>
  <si>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</si>
  <si>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</si>
  <si>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</si>
  <si>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</si>
  <si>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</si>
  <si>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</si>
  <si>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</si>
  <si>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</si>
  <si>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</si>
  <si>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</si>
  <si>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</si>
  <si>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</si>
  <si>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</si>
  <si>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</si>
  <si>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</si>
  <si>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</si>
  <si>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</si>
  <si>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</si>
  <si>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</si>
  <si>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</si>
  <si>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</si>
  <si>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</si>
  <si>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</si>
  <si>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</si>
  <si>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</si>
  <si>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</si>
  <si>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</si>
  <si>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</si>
  <si>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</si>
  <si>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</si>
  <si>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</si>
  <si>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</si>
  <si>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</si>
  <si>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</si>
  <si>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</si>
  <si>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</si>
  <si>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</si>
  <si>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</si>
  <si>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</si>
  <si>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</si>
  <si>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</si>
  <si>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</si>
  <si>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</si>
  <si>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</si>
  <si>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</si>
  <si>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</si>
  <si>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</si>
  <si>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</si>
  <si>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</si>
  <si>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</si>
  <si>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</si>
  <si>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</si>
  <si>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</si>
  <si>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</si>
  <si>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</si>
  <si>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</si>
  <si>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</si>
  <si>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</si>
  <si>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</si>
  <si>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</si>
  <si>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</si>
  <si>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</si>
  <si>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</si>
  <si>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</si>
  <si>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</si>
  <si>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</si>
  <si>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</si>
  <si>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</si>
  <si>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</si>
  <si>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</si>
  <si>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</si>
  <si>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</si>
  <si>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</si>
  <si>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</si>
  <si>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</si>
  <si>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</si>
  <si>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</si>
  <si>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</si>
  <si>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</si>
  <si>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</si>
  <si>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</si>
  <si>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</si>
  <si>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</si>
  <si>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</si>
  <si>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</si>
  <si>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</si>
  <si>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</si>
  <si>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</si>
  <si>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</si>
  <si>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</si>
  <si>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</si>
  <si>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</si>
  <si>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</si>
  <si>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</si>
  <si>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</si>
  <si>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</si>
  <si>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</si>
  <si>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</si>
  <si>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</si>
  <si>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</si>
  <si>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</si>
  <si>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</si>
  <si>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</si>
  <si>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</si>
  <si>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</si>
  <si>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</si>
  <si>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</si>
  <si>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</si>
  <si>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</si>
  <si>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</si>
  <si>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</si>
  <si>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</si>
  <si>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</si>
  <si>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</si>
  <si>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</si>
  <si>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</si>
  <si>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</si>
  <si>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</si>
  <si>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</si>
  <si>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</si>
  <si>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</si>
  <si>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</si>
  <si>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</si>
  <si>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</si>
  <si>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</si>
  <si>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</si>
  <si>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</si>
  <si>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</si>
  <si>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</si>
  <si>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</si>
  <si>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</si>
  <si>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</si>
  <si>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</si>
  <si>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</si>
  <si>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</si>
  <si>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</si>
  <si>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</si>
  <si>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</si>
  <si>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</si>
  <si>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</si>
  <si>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</si>
  <si>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</si>
  <si>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</si>
  <si>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</si>
  <si>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</si>
  <si>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</si>
  <si>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</si>
  <si>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</si>
  <si>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</si>
  <si>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</si>
  <si>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</si>
  <si>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</si>
  <si>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</si>
  <si>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</si>
  <si>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</si>
  <si>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</si>
  <si>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</si>
  <si>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</si>
  <si>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</si>
  <si>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</si>
  <si>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</si>
  <si>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</si>
  <si>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</si>
  <si>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</si>
  <si>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</si>
  <si>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</si>
  <si>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</si>
  <si>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</si>
  <si>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</si>
  <si>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</si>
  <si>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</si>
  <si>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</si>
  <si>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</si>
  <si>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</si>
  <si>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</si>
  <si>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</si>
  <si>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</si>
  <si>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</si>
  <si>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</si>
  <si>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</si>
  <si>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</si>
  <si>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</si>
  <si>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</si>
  <si>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</si>
  <si>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</si>
  <si>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</si>
  <si>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</si>
  <si>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</si>
  <si>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</si>
  <si>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</si>
  <si>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</si>
  <si>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</si>
  <si>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</si>
  <si>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</si>
  <si>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</si>
  <si>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</si>
  <si>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</si>
  <si>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</si>
  <si>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</si>
  <si>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</si>
  <si>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</si>
  <si>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</si>
  <si>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</si>
  <si>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</si>
  <si>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</si>
  <si>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</si>
  <si>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</si>
  <si>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</si>
  <si>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</si>
  <si>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</si>
  <si>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</si>
  <si>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</si>
  <si>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</si>
  <si>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</si>
  <si>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</si>
  <si>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</si>
  <si>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</si>
  <si>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</si>
  <si>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</si>
  <si>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</si>
  <si>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</si>
  <si>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</si>
  <si>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</si>
  <si>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</si>
  <si>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</si>
  <si>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</si>
  <si>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</si>
  <si>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</si>
  <si>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</si>
  <si>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</si>
  <si>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</si>
  <si>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</si>
  <si>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</si>
  <si>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</si>
  <si>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</si>
  <si>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</si>
  <si>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</si>
  <si>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</si>
  <si>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</si>
  <si>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</si>
  <si>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</si>
  <si>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</si>
  <si>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</si>
  <si>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</si>
  <si>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</si>
  <si>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</si>
  <si>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</si>
  <si>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</si>
  <si>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</si>
  <si>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</si>
  <si>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</si>
  <si>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</si>
  <si>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</si>
  <si>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</si>
  <si>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</si>
  <si>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</si>
  <si>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</si>
  <si>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</si>
  <si>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</si>
  <si>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</si>
  <si>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</si>
  <si>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</si>
  <si>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</si>
  <si>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</si>
  <si>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</si>
  <si>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</si>
  <si>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</si>
  <si>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</si>
  <si>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</si>
  <si>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</si>
  <si>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</si>
  <si>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</si>
  <si>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</si>
  <si>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</si>
  <si>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</si>
  <si>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</si>
  <si>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</si>
  <si>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</si>
  <si>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</si>
  <si>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</si>
  <si>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</si>
  <si>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</si>
  <si>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</si>
  <si>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</si>
  <si>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</si>
  <si>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</si>
  <si>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</si>
  <si>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</si>
  <si>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</si>
  <si>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</si>
  <si>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</si>
  <si>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</si>
  <si>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</si>
  <si>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</si>
  <si>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</si>
  <si>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</si>
  <si>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</si>
  <si>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</si>
  <si>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</si>
  <si>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</si>
  <si>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</si>
  <si>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</si>
  <si>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</si>
  <si>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</si>
  <si>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</si>
  <si>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</si>
  <si>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</si>
  <si>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</si>
  <si>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</si>
  <si>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</si>
  <si>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</si>
  <si>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</si>
  <si>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</si>
  <si>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</si>
  <si>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</si>
  <si>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</si>
  <si>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</si>
  <si>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</si>
  <si>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</si>
  <si>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</si>
  <si>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</si>
  <si>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</si>
  <si>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</si>
  <si>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</si>
  <si>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</si>
  <si>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</si>
  <si>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</si>
  <si>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</si>
  <si>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</si>
  <si>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</si>
  <si>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</si>
  <si>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</si>
  <si>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</si>
  <si>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</si>
  <si>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</si>
  <si>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</si>
  <si>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</si>
  <si>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</si>
  <si>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</si>
  <si>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</si>
  <si>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</si>
  <si>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</si>
  <si>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</si>
  <si>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</si>
  <si>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</si>
  <si>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</si>
  <si>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</si>
  <si>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</si>
  <si>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</si>
  <si>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</si>
  <si>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</si>
  <si>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</si>
  <si>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</si>
  <si>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</si>
  <si>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</si>
  <si>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</si>
  <si>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</si>
  <si>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</si>
  <si>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</si>
  <si>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</si>
  <si>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</si>
  <si>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</si>
  <si>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</si>
  <si>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</si>
  <si>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</si>
  <si>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</si>
  <si>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</si>
  <si>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</si>
  <si>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</si>
  <si>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</si>
  <si>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</si>
  <si>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</si>
  <si>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</si>
  <si>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</si>
  <si>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</si>
  <si>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</si>
  <si>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</si>
  <si>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</si>
  <si>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</si>
  <si>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</si>
  <si>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</si>
  <si>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</si>
  <si>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</si>
  <si>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</si>
  <si>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</si>
  <si>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</si>
  <si>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</si>
  <si>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</si>
  <si>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</si>
  <si>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</si>
  <si>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</si>
  <si>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</si>
  <si>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</si>
  <si>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</si>
  <si>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</si>
  <si>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</si>
  <si>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</si>
  <si>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</si>
  <si>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</si>
  <si>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</si>
  <si>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</si>
  <si>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</si>
  <si>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</si>
  <si>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</si>
  <si>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</si>
  <si>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</si>
  <si>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</si>
  <si>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</si>
  <si>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</si>
  <si>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</si>
  <si>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</si>
  <si>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</si>
  <si>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</si>
  <si>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</si>
  <si>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</si>
  <si>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</si>
  <si>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</si>
  <si>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</si>
  <si>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</si>
  <si>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</si>
  <si>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</si>
  <si>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</si>
  <si>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</si>
  <si>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</si>
  <si>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</si>
  <si>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</si>
  <si>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</si>
  <si>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</si>
  <si>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</si>
  <si>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</si>
  <si>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</si>
  <si>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</si>
  <si>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</si>
  <si>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</si>
  <si>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</si>
  <si>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</si>
  <si>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</si>
  <si>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</si>
  <si>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</si>
  <si>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</si>
  <si>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</si>
  <si>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</si>
  <si>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</si>
  <si>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</si>
  <si>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</si>
  <si>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</si>
  <si>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</si>
  <si>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</si>
  <si>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</si>
  <si>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</si>
  <si>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</si>
  <si>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</si>
  <si>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</si>
  <si>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</si>
  <si>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</si>
  <si>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</si>
  <si>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</si>
  <si>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</si>
  <si>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</si>
  <si>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</si>
  <si>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</si>
  <si>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</si>
  <si>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</si>
  <si>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</si>
  <si>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</si>
  <si>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</si>
  <si>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</si>
  <si>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</si>
  <si>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</si>
  <si>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</si>
  <si>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</si>
  <si>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</si>
  <si>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</si>
  <si>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</si>
  <si>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</si>
  <si>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</si>
  <si>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</si>
  <si>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</si>
  <si>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</si>
  <si>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</si>
  <si>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</si>
  <si>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</si>
  <si>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</si>
  <si>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</si>
  <si>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</si>
  <si>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</si>
  <si>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</si>
  <si>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</si>
  <si>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</si>
  <si>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</si>
  <si>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</si>
  <si>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</si>
  <si>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</si>
  <si>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</si>
  <si>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</si>
  <si>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</si>
  <si>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</si>
  <si>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</si>
  <si>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</si>
  <si>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</si>
  <si>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</si>
  <si>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</si>
  <si>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</si>
  <si>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</si>
  <si>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</si>
  <si>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</si>
  <si>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</si>
  <si>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</si>
  <si>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</si>
  <si>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</si>
  <si>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</si>
  <si>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</si>
  <si>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</si>
  <si>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</si>
  <si>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</si>
  <si>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</si>
  <si>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</si>
  <si>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</si>
  <si>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</si>
  <si>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</si>
  <si>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</si>
  <si>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</si>
  <si>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</si>
  <si>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</si>
  <si>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</si>
  <si>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</si>
  <si>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</si>
  <si>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</si>
  <si>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</si>
  <si>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</si>
  <si>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</si>
  <si>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</si>
  <si>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</si>
  <si>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</si>
  <si>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</si>
  <si>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</si>
  <si>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</si>
  <si>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</si>
  <si>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</si>
  <si>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</si>
  <si>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</si>
  <si>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</si>
  <si>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</si>
  <si>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</si>
  <si>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</si>
  <si>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</si>
  <si>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</si>
  <si>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</si>
  <si>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</si>
  <si>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</si>
  <si>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</si>
  <si>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</si>
  <si>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</si>
  <si>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</si>
  <si>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</si>
  <si>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</si>
  <si>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</si>
  <si>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</si>
  <si>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</si>
  <si>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</si>
  <si>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</si>
  <si>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</si>
  <si>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</si>
  <si>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</si>
  <si>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</si>
  <si>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</si>
  <si>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</si>
  <si>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</si>
  <si>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</si>
  <si>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</si>
  <si>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</si>
  <si>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</si>
  <si>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</si>
  <si>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</si>
  <si>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</si>
  <si>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</si>
  <si>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</si>
  <si>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</si>
  <si>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</si>
  <si>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</si>
  <si>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</si>
  <si>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</si>
  <si>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</si>
  <si>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</si>
  <si>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</si>
  <si>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</si>
  <si>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</si>
  <si>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</si>
  <si>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</si>
  <si>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</si>
  <si>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</si>
  <si>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</si>
  <si>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</si>
  <si>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</si>
  <si>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</si>
  <si>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</si>
  <si>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</si>
  <si>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</si>
  <si>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</si>
  <si>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</si>
  <si>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</si>
  <si>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</si>
  <si>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</si>
  <si>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</si>
  <si>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</si>
  <si>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</si>
  <si>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</si>
  <si>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</si>
  <si>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</si>
  <si>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</si>
  <si>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</si>
  <si>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</si>
  <si>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</si>
  <si>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</si>
  <si>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</si>
  <si>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</si>
  <si>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</si>
  <si>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</si>
  <si>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</si>
  <si>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</si>
  <si>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</si>
  <si>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</si>
  <si>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</si>
  <si>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</si>
  <si>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</si>
  <si>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</si>
  <si>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</si>
  <si>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</si>
  <si>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</si>
  <si>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</si>
  <si>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</si>
  <si>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</si>
  <si>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</si>
  <si>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</si>
  <si>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</si>
  <si>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</si>
  <si>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</si>
  <si>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</si>
  <si>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</si>
  <si>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</si>
  <si>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</si>
  <si>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</si>
  <si>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</si>
  <si>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</si>
  <si>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</si>
  <si>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</si>
  <si>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</si>
  <si>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</si>
  <si>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</si>
  <si>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</si>
  <si>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</si>
  <si>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</si>
  <si>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</si>
  <si>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</si>
  <si>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</si>
  <si>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</si>
  <si>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</si>
  <si>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</si>
  <si>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</si>
  <si>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</si>
  <si>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</si>
  <si>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</si>
  <si>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</si>
  <si>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</si>
  <si>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</si>
  <si>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</si>
  <si>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</si>
  <si>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</si>
  <si>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</si>
  <si>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</si>
  <si>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</si>
  <si>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</si>
  <si>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</si>
  <si>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</si>
  <si>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</si>
  <si>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</si>
  <si>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</si>
  <si>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</si>
  <si>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</si>
  <si>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</si>
  <si>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</si>
  <si>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</si>
  <si>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</si>
  <si>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</si>
  <si>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</si>
  <si>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</si>
  <si>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</si>
  <si>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</si>
  <si>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</si>
  <si>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</si>
  <si>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</si>
  <si>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</si>
  <si>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</si>
  <si>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</si>
  <si>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</si>
  <si>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</si>
  <si>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</si>
  <si>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</si>
  <si>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</si>
  <si>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</si>
  <si>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</si>
  <si>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</si>
  <si>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</si>
  <si>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</si>
  <si>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</si>
  <si>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</si>
  <si>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</si>
  <si>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</si>
  <si>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</si>
  <si>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</si>
  <si>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</si>
  <si>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</si>
  <si>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</si>
  <si>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</si>
  <si>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</si>
  <si>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</si>
  <si>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</si>
  <si>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</si>
  <si>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</si>
  <si>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</si>
  <si>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</si>
  <si>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</si>
  <si>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</si>
  <si>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</si>
  <si>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</si>
  <si>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</si>
  <si>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</si>
  <si>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</si>
  <si>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</si>
  <si>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</si>
  <si>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</si>
  <si>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</si>
  <si>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</si>
  <si>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</si>
  <si>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</si>
  <si>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</si>
  <si>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</si>
  <si>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</si>
  <si>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</si>
  <si>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</si>
  <si>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</si>
  <si>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</si>
  <si>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</si>
  <si>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</si>
  <si>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</si>
  <si>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</si>
  <si>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</si>
  <si>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</si>
  <si>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</si>
  <si>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</si>
  <si>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</si>
  <si>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</si>
  <si>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</si>
  <si>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</si>
  <si>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</si>
  <si>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</si>
  <si>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</si>
  <si>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</si>
  <si>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</si>
  <si>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</si>
  <si>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</si>
  <si>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</si>
  <si>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</si>
  <si>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</si>
  <si>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</si>
  <si>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</si>
  <si>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</si>
  <si>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</si>
  <si>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</si>
  <si>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</si>
  <si>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</si>
  <si>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</si>
  <si>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</si>
  <si>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</si>
  <si>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</si>
  <si>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</si>
  <si>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</si>
  <si>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</si>
  <si>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</si>
  <si>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</si>
  <si>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</si>
  <si>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</si>
  <si>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</si>
  <si>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</si>
  <si>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</si>
  <si>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</si>
  <si>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</si>
  <si>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</si>
  <si>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</si>
  <si>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</si>
  <si>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</si>
  <si>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</si>
  <si>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</si>
  <si>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</si>
  <si>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</si>
  <si>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</si>
  <si>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</si>
  <si>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</si>
  <si>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</si>
  <si>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</si>
  <si>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</si>
  <si>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</si>
  <si>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</si>
  <si>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</si>
  <si>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</si>
  <si>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</si>
  <si>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</si>
  <si>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</si>
  <si>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</si>
  <si>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</si>
  <si>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</si>
  <si>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</si>
  <si>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</si>
  <si>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</si>
  <si>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</si>
  <si>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</si>
  <si>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</si>
  <si>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</si>
  <si>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</si>
  <si>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</si>
  <si>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</si>
  <si>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</si>
  <si>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</si>
  <si>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</si>
  <si>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</si>
  <si>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</si>
  <si>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</si>
  <si>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</si>
  <si>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</si>
  <si>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</si>
  <si>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</si>
  <si>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</si>
  <si>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</si>
  <si>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</si>
  <si>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</si>
  <si>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</si>
  <si>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</si>
  <si>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</si>
  <si>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</si>
  <si>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</si>
  <si>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</si>
  <si>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</si>
  <si>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</si>
  <si>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</si>
  <si>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</si>
  <si>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</si>
  <si>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</si>
  <si>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</si>
  <si>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</si>
  <si>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</si>
  <si>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</si>
  <si>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</si>
  <si>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</si>
  <si>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</si>
  <si>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</si>
  <si>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</si>
  <si>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</si>
  <si>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</si>
  <si>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</si>
  <si>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</si>
  <si>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</si>
  <si>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</si>
  <si>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</si>
  <si>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</si>
  <si>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</si>
  <si>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</si>
  <si>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</si>
  <si>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</si>
  <si>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</si>
  <si>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</si>
  <si>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</si>
  <si>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</si>
  <si>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</si>
  <si>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</si>
  <si>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</si>
  <si>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</si>
  <si>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</si>
  <si>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</si>
  <si>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</si>
  <si>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</si>
  <si>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</si>
  <si>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</si>
  <si>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</si>
  <si>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</si>
  <si>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</si>
  <si>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</si>
  <si>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</si>
  <si>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</si>
  <si>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</si>
  <si>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</si>
  <si>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</si>
  <si>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</si>
  <si>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</si>
  <si>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</si>
  <si>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</si>
  <si>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</si>
  <si>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</si>
  <si>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</si>
  <si>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</si>
  <si>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</si>
  <si>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</si>
  <si>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</si>
  <si>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</si>
  <si>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</si>
  <si>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</si>
  <si>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</si>
  <si>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</si>
  <si>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</si>
  <si>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</si>
  <si>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</si>
  <si>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</si>
  <si>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</si>
  <si>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</si>
  <si>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</si>
  <si>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</si>
  <si>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</si>
  <si>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</si>
  <si>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</si>
  <si>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</si>
  <si>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</si>
  <si>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</si>
  <si>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</si>
  <si>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</si>
  <si>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</si>
  <si>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</si>
  <si>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</si>
  <si>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</si>
  <si>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</si>
  <si>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</si>
  <si>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</si>
  <si>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</si>
  <si>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</si>
  <si>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</si>
  <si>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</si>
  <si>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</si>
  <si>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</si>
  <si>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</si>
  <si>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</si>
  <si>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</si>
  <si>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</si>
  <si>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</si>
  <si>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</si>
  <si>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</si>
  <si>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</si>
  <si>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</si>
  <si>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</si>
  <si>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</si>
  <si>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</si>
  <si>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</si>
  <si>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</si>
  <si>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</si>
  <si>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</si>
  <si>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</si>
  <si>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</si>
  <si>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</si>
  <si>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</si>
  <si>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</si>
  <si>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</si>
  <si>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</si>
  <si>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</si>
  <si>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</si>
  <si>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</si>
  <si>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</si>
  <si>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</si>
  <si>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</si>
  <si>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</si>
  <si>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</si>
  <si>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</si>
  <si>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</si>
  <si>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</si>
  <si>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</si>
  <si>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</si>
  <si>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</si>
  <si>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</si>
  <si>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</si>
  <si>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</si>
  <si>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</si>
  <si>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</si>
  <si>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</si>
  <si>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</si>
  <si>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</si>
  <si>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</si>
  <si>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</si>
  <si>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</si>
  <si>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</si>
  <si>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</si>
  <si>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</si>
  <si>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</si>
  <si>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</si>
  <si>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</si>
  <si>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</si>
  <si>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</si>
  <si>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</si>
  <si>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</si>
  <si>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</si>
  <si>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</si>
  <si>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</si>
  <si>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</si>
  <si>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</si>
  <si>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</si>
  <si>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</si>
  <si>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</si>
  <si>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</si>
  <si>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</si>
  <si>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</si>
  <si>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</si>
  <si>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</si>
  <si>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</si>
  <si>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</si>
  <si>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</si>
  <si>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</si>
  <si>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</si>
  <si>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</si>
  <si>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</si>
  <si>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</si>
  <si>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</si>
  <si>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</si>
  <si>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</si>
  <si>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</si>
  <si>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</si>
  <si>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</si>
  <si>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</si>
  <si>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</si>
  <si>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</si>
  <si>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</si>
  <si>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</si>
  <si>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</si>
  <si>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</si>
  <si>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</si>
  <si>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</si>
  <si>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</si>
  <si>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</si>
  <si>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</si>
  <si>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</si>
  <si>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</si>
  <si>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</si>
  <si>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</si>
  <si>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</si>
  <si>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</si>
  <si>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</si>
  <si>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</si>
  <si>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</si>
  <si>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</si>
  <si>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</si>
  <si>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</si>
  <si>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</si>
  <si>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</si>
  <si>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</si>
  <si>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</si>
  <si>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</si>
  <si>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</si>
  <si>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</si>
  <si>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</si>
  <si>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</si>
  <si>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</si>
  <si>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</si>
  <si>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</si>
  <si>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</si>
  <si>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</si>
  <si>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</si>
  <si>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</si>
  <si>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</si>
  <si>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</si>
  <si>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</si>
  <si>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</si>
  <si>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</si>
  <si>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</si>
  <si>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</si>
  <si>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</si>
  <si>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</si>
  <si>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</si>
  <si>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</si>
  <si>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</si>
  <si>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</si>
  <si>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</si>
  <si>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</si>
  <si>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</si>
  <si>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</si>
  <si>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</si>
  <si>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</si>
  <si>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</si>
  <si>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</si>
  <si>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</si>
  <si>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</si>
  <si>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</si>
  <si>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</si>
  <si>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</si>
  <si>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</si>
  <si>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</si>
  <si>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</si>
  <si>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</si>
  <si>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</si>
  <si>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</si>
  <si>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</si>
  <si>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</si>
  <si>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</si>
  <si>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</si>
  <si>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</si>
  <si>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</si>
  <si>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</si>
  <si>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</si>
  <si>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</si>
  <si>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</si>
  <si>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</si>
  <si>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</si>
  <si>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</si>
  <si>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</si>
  <si>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</si>
  <si>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</si>
  <si>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</si>
  <si>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</si>
  <si>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</si>
  <si>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</si>
  <si>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</si>
  <si>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</si>
  <si>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</si>
  <si>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</si>
  <si>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</si>
  <si>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</si>
  <si>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</si>
  <si>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</si>
  <si>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</si>
  <si>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</si>
  <si>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</si>
  <si>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</si>
  <si>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</si>
  <si>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</si>
  <si>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</si>
  <si>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</si>
  <si>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</si>
  <si>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</si>
  <si>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</si>
  <si>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</si>
  <si>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</si>
  <si>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</si>
  <si>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</si>
  <si>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</si>
  <si>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</si>
  <si>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</si>
  <si>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</si>
  <si>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</si>
  <si>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</si>
  <si>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</si>
  <si>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</si>
  <si>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</si>
  <si>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</si>
  <si>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</si>
  <si>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</si>
  <si>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</si>
  <si>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</si>
  <si>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</si>
  <si>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</si>
  <si>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</si>
  <si>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</si>
  <si>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</si>
  <si>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</si>
  <si>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</si>
  <si>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</si>
  <si>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</si>
  <si>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</si>
  <si>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</si>
  <si>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</si>
  <si>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</si>
  <si>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</si>
  <si>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</si>
  <si>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</si>
  <si>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</si>
  <si>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</si>
  <si>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</si>
  <si>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</si>
  <si>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</si>
  <si>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</si>
  <si>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</si>
  <si>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</si>
  <si>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</si>
  <si>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</si>
  <si>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</si>
  <si>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</si>
  <si>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</si>
  <si>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</si>
  <si>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</si>
  <si>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</si>
  <si>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</si>
  <si>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</si>
  <si>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</si>
  <si>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</si>
  <si>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</si>
  <si>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</si>
  <si>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</si>
  <si>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</si>
  <si>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</si>
  <si>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</si>
  <si>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</si>
  <si>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</si>
  <si>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</si>
  <si>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</si>
  <si>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</si>
  <si>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</si>
  <si>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</si>
  <si>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</si>
  <si>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</si>
  <si>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</si>
  <si>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</si>
  <si>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</si>
  <si>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</si>
  <si>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</si>
  <si>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</si>
  <si>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</si>
  <si>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</si>
  <si>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</si>
  <si>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</si>
  <si>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</si>
  <si>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</si>
  <si>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</si>
  <si>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</si>
  <si>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</si>
  <si>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</si>
  <si>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</si>
  <si>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</si>
  <si>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</si>
  <si>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</si>
  <si>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</si>
  <si>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</si>
  <si>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</si>
  <si>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</si>
  <si>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</si>
  <si>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</si>
  <si>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</si>
  <si>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</si>
  <si>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</si>
  <si>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</si>
  <si>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</si>
  <si>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</si>
  <si>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</si>
  <si>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</si>
  <si>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</si>
  <si>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</si>
  <si>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</si>
  <si>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</si>
  <si>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</si>
  <si>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</si>
  <si>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</si>
  <si>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</si>
  <si>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</si>
  <si>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</si>
  <si>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</si>
  <si>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</si>
  <si>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</si>
  <si>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</si>
  <si>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</si>
  <si>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</si>
  <si>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</si>
  <si>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</si>
  <si>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</si>
  <si>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</si>
  <si>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</si>
  <si>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</si>
  <si>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</si>
  <si>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</si>
  <si>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</si>
  <si>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</si>
  <si>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</si>
  <si>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</si>
  <si>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</si>
  <si>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</si>
  <si>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</si>
  <si>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</si>
  <si>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</si>
  <si>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</si>
  <si>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</si>
  <si>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</si>
  <si>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</si>
  <si>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</si>
  <si>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</si>
  <si>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</si>
  <si>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</si>
  <si>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</si>
  <si>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</si>
  <si>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</si>
  <si>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</si>
  <si>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</si>
  <si>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</si>
  <si>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</si>
  <si>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</si>
  <si>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</si>
  <si>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</si>
  <si>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</si>
  <si>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</si>
  <si>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</si>
  <si>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</si>
  <si>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</si>
  <si>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</si>
  <si>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</si>
  <si>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</si>
  <si>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</si>
  <si>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</si>
  <si>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</si>
  <si>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</si>
  <si>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</si>
  <si>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</si>
  <si>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</si>
  <si>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</si>
  <si>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</si>
  <si>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</si>
  <si>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</si>
  <si>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</si>
  <si>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</si>
  <si>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</si>
  <si>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</si>
  <si>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</si>
  <si>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</si>
  <si>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</si>
  <si>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</si>
  <si>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</si>
  <si>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</si>
  <si>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</si>
  <si>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</si>
  <si>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</si>
  <si>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</si>
  <si>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</si>
  <si>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</si>
  <si>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</si>
  <si>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</si>
  <si>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</si>
  <si>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</si>
  <si>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</si>
  <si>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</si>
  <si>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</si>
  <si>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</si>
  <si>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</si>
  <si>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</si>
  <si>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</si>
  <si>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</si>
  <si>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</si>
  <si>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</si>
  <si>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</si>
  <si>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</si>
  <si>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</si>
  <si>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</si>
  <si>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</si>
  <si>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</si>
  <si>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</si>
  <si>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</si>
  <si>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</si>
  <si>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</si>
  <si>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</si>
  <si>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</si>
  <si>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</si>
  <si>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</si>
  <si>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</si>
  <si>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</si>
  <si>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</si>
  <si>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</si>
  <si>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</si>
  <si>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</si>
  <si>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</si>
  <si>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</si>
  <si>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</si>
  <si>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</si>
  <si>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</si>
  <si>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</si>
  <si>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</si>
  <si>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</si>
  <si>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</si>
  <si>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</si>
  <si>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</si>
  <si>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</si>
  <si>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</si>
  <si>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</si>
  <si>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</si>
  <si>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</si>
  <si>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</si>
  <si>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</si>
  <si>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</si>
  <si>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</si>
  <si>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</si>
  <si>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</si>
  <si>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</si>
  <si>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</si>
  <si>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</si>
  <si>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</si>
  <si>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</si>
  <si>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</si>
  <si>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</si>
  <si>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</si>
  <si>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</si>
  <si>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</si>
  <si>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</si>
  <si>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</si>
  <si>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</si>
  <si>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</si>
  <si>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</si>
  <si>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</si>
  <si>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</si>
  <si>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</si>
  <si>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</si>
  <si>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</si>
  <si>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</si>
  <si>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</si>
  <si>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</si>
  <si>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</si>
  <si>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</si>
  <si>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</si>
  <si>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</si>
  <si>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</si>
  <si>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</si>
  <si>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</si>
  <si>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</si>
  <si>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</si>
  <si>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</si>
  <si>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</si>
  <si>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</si>
  <si>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</si>
  <si>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</si>
  <si>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</si>
  <si>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</si>
  <si>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</si>
  <si>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</si>
  <si>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</si>
  <si>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</si>
  <si>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</si>
  <si>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</si>
  <si>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</si>
  <si>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</si>
  <si>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</si>
  <si>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</si>
  <si>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</si>
  <si>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</si>
  <si>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</si>
  <si>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</si>
  <si>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</si>
  <si>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</si>
  <si>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</si>
  <si>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</si>
  <si>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</si>
  <si>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</si>
  <si>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</si>
  <si>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</si>
  <si>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</si>
  <si>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</si>
  <si>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</si>
  <si>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</si>
  <si>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</si>
  <si>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</si>
  <si>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</si>
  <si>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</si>
  <si>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</si>
  <si>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</si>
  <si>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</si>
  <si>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</si>
  <si>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</si>
  <si>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</si>
  <si>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</si>
  <si>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</si>
  <si>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</si>
  <si>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</si>
  <si>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</si>
  <si>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</si>
  <si>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</si>
  <si>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</si>
  <si>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</si>
  <si>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</si>
  <si>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</si>
  <si>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</si>
  <si>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</si>
  <si>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</si>
  <si>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</si>
  <si>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</si>
  <si>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</si>
  <si>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</si>
  <si>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</si>
  <si>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</si>
  <si>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</si>
  <si>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</si>
  <si>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</si>
  <si>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</si>
  <si>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</si>
  <si>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</si>
  <si>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</si>
  <si>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</si>
  <si>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</si>
  <si>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</si>
  <si>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</si>
  <si>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</si>
  <si>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</si>
  <si>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</si>
  <si>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</si>
  <si>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</si>
  <si>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</si>
  <si>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</si>
  <si>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</si>
  <si>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</si>
  <si>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</si>
  <si>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</si>
  <si>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</si>
  <si>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</si>
  <si>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</si>
  <si>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</si>
  <si>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</si>
  <si>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</si>
  <si>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</si>
  <si>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</si>
  <si>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</si>
  <si>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</si>
  <si>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</si>
  <si>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</si>
  <si>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</si>
  <si>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</si>
  <si>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</si>
  <si>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</si>
  <si>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</si>
  <si>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</si>
  <si>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</si>
  <si>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</si>
  <si>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</si>
  <si>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</si>
  <si>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</si>
  <si>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</si>
  <si>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</si>
  <si>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</si>
  <si>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</si>
  <si>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</si>
  <si>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</si>
  <si>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</si>
  <si>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</si>
  <si>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</si>
  <si>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</si>
  <si>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</si>
  <si>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</si>
  <si>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</si>
  <si>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</si>
  <si>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</si>
  <si>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</si>
  <si>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</si>
  <si>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</si>
  <si>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</si>
  <si>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</si>
  <si>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</si>
  <si>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</si>
  <si>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</si>
  <si>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</si>
  <si>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</si>
  <si>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</si>
  <si>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</si>
  <si>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</si>
  <si>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</si>
  <si>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</si>
  <si>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</si>
  <si>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</si>
  <si>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</si>
  <si>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</si>
  <si>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</si>
  <si>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</si>
  <si>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</si>
  <si>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</si>
  <si>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</si>
  <si>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</si>
  <si>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</si>
  <si>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</si>
  <si>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</si>
  <si>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</si>
  <si>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</si>
  <si>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</si>
  <si>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</si>
  <si>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</si>
  <si>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</si>
  <si>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</si>
  <si>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</si>
  <si>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</si>
  <si>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</si>
  <si>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</si>
  <si>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</si>
  <si>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</si>
  <si>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</si>
  <si>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</si>
  <si>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</si>
  <si>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</si>
  <si>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</si>
  <si>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</si>
  <si>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</si>
  <si>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</si>
  <si>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</si>
  <si>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</si>
  <si>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</si>
  <si>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</si>
  <si>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</si>
  <si>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</si>
  <si>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</si>
  <si>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</si>
  <si>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</si>
  <si>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</si>
  <si>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</si>
  <si>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</si>
  <si>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</si>
  <si>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</si>
  <si>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</si>
  <si>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</si>
  <si>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</si>
  <si>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</si>
  <si>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</si>
  <si>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</si>
  <si>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</si>
  <si>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</si>
  <si>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</si>
  <si>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</si>
  <si>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</si>
  <si>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</si>
  <si>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</si>
  <si>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</si>
  <si>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</si>
  <si>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</si>
  <si>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</si>
  <si>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</si>
  <si>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</si>
  <si>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</si>
  <si>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</si>
  <si>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</si>
  <si>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</si>
  <si>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</si>
  <si>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</si>
  <si>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</si>
  <si>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</si>
  <si>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</si>
  <si>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</si>
  <si>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</si>
  <si>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</si>
  <si>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</si>
  <si>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</si>
  <si>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</si>
  <si>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</si>
  <si>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</si>
  <si>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</si>
  <si>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</si>
  <si>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</si>
  <si>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</si>
  <si>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</si>
  <si>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</si>
  <si>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</si>
  <si>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</si>
  <si>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</si>
  <si>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</si>
  <si>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</si>
  <si>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</si>
  <si>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</si>
  <si>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</si>
  <si>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</si>
  <si>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</si>
  <si>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</si>
  <si>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</si>
  <si>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</si>
  <si>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</si>
  <si>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</si>
  <si>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</si>
  <si>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</si>
  <si>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</si>
  <si>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</si>
  <si>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</si>
  <si>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</si>
  <si>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</si>
  <si>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</si>
  <si>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</si>
  <si>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</si>
  <si>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</si>
  <si>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</si>
  <si>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</si>
  <si>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</si>
  <si>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</si>
  <si>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</si>
  <si>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</si>
  <si>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</si>
  <si>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</si>
  <si>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</si>
  <si>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</si>
  <si>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</si>
  <si>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</si>
  <si>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</si>
  <si>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</si>
  <si>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</si>
  <si>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</si>
  <si>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</si>
  <si>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</si>
  <si>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</si>
  <si>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</si>
  <si>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</si>
  <si>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</si>
  <si>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</si>
  <si>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</si>
  <si>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</si>
  <si>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</si>
  <si>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</si>
  <si>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</si>
  <si>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</si>
  <si>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</si>
  <si>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</si>
  <si>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</si>
  <si>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</si>
  <si>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</si>
  <si>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</si>
  <si>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</si>
  <si>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</si>
  <si>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</si>
  <si>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</si>
  <si>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</si>
  <si>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</si>
  <si>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</si>
  <si>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</si>
  <si>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</si>
  <si>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</si>
  <si>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</si>
  <si>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</si>
  <si>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</si>
  <si>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</si>
  <si>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</si>
  <si>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</si>
  <si>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</si>
  <si>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</si>
  <si>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</si>
  <si>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</si>
  <si>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</si>
  <si>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</si>
  <si>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</si>
  <si>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</si>
  <si>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</si>
  <si>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</si>
  <si>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</si>
  <si>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</si>
  <si>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</si>
  <si>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</si>
  <si>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</si>
  <si>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</si>
  <si>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</si>
  <si>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</si>
  <si>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</si>
  <si>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</si>
  <si>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</si>
  <si>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</si>
  <si>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</si>
  <si>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</si>
  <si>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</si>
  <si>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</si>
  <si>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</si>
  <si>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</si>
  <si>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</si>
  <si>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</si>
  <si>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</si>
  <si>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</si>
  <si>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</si>
  <si>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</si>
  <si>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</si>
  <si>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</si>
  <si>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</si>
  <si>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</si>
  <si>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</si>
  <si>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</si>
  <si>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</si>
  <si>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</si>
  <si>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</si>
  <si>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</si>
  <si>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</si>
  <si>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</si>
  <si>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</si>
  <si>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</si>
  <si>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</si>
  <si>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</si>
  <si>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</si>
  <si>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</si>
  <si>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</si>
  <si>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</si>
  <si>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</si>
  <si>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</si>
  <si>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</si>
  <si>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</si>
  <si>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</si>
  <si>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</si>
  <si>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</si>
  <si>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</si>
  <si>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</si>
  <si>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</si>
  <si>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</si>
  <si>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</si>
  <si>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</si>
  <si>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</si>
  <si>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</si>
  <si>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</si>
  <si>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</si>
  <si>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</si>
  <si>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</si>
  <si>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</si>
  <si>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</si>
  <si>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</si>
  <si>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</si>
  <si>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</si>
  <si>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</si>
  <si>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</si>
  <si>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</si>
  <si>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</si>
  <si>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</si>
  <si>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</si>
  <si>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</si>
  <si>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</si>
  <si>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</si>
  <si>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</si>
  <si>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</si>
  <si>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</si>
  <si>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</si>
  <si>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</si>
  <si>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</si>
  <si>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</si>
  <si>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</si>
  <si>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</si>
  <si>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</si>
  <si>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</si>
  <si>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</si>
  <si>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</si>
  <si>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</si>
  <si>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</si>
  <si>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</si>
  <si>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</si>
  <si>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</si>
  <si>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</si>
  <si>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</si>
  <si>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</si>
  <si>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</si>
  <si>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</si>
  <si>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</si>
  <si>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</si>
  <si>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</si>
  <si>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</si>
  <si>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</si>
  <si>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</si>
  <si>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</si>
  <si>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</si>
  <si>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</si>
  <si>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</si>
  <si>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</si>
  <si>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</si>
  <si>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</si>
  <si>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</si>
  <si>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</si>
  <si>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</si>
  <si>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</si>
  <si>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</si>
  <si>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</si>
  <si>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</si>
  <si>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</si>
  <si>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</si>
  <si>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</si>
  <si>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</si>
  <si>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</si>
  <si>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</si>
  <si>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</si>
  <si>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</si>
  <si>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</si>
  <si>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</si>
  <si>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</si>
  <si>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</si>
  <si>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</si>
  <si>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</si>
  <si>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</si>
  <si>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</si>
  <si>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</si>
  <si>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</si>
  <si>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</si>
  <si>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</si>
  <si>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</si>
  <si>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</si>
  <si>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</si>
  <si>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</si>
  <si>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</si>
  <si>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</si>
  <si>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</si>
  <si>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</si>
  <si>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</si>
  <si>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</si>
  <si>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</si>
  <si>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</si>
  <si>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</si>
  <si>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</si>
  <si>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</si>
  <si>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</si>
  <si>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</si>
  <si>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</si>
  <si>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</si>
  <si>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</si>
  <si>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</si>
  <si>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</si>
  <si>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</si>
  <si>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</si>
  <si>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</si>
  <si>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</si>
  <si>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</si>
  <si>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</si>
  <si>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</si>
  <si>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</si>
  <si>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</si>
  <si>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</si>
  <si>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</si>
  <si>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</si>
  <si>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</si>
  <si>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</si>
  <si>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</si>
  <si>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</si>
  <si>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</si>
  <si>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</si>
  <si>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</si>
  <si>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</si>
  <si>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</si>
  <si>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</si>
  <si>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</si>
  <si>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</si>
  <si>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</si>
  <si>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</si>
  <si>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</si>
  <si>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</si>
  <si>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</si>
  <si>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</si>
  <si>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</si>
  <si>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</si>
  <si>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</si>
  <si>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</si>
  <si>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</si>
  <si>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</si>
  <si>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</si>
  <si>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</si>
  <si>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</si>
  <si>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</si>
  <si>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</si>
  <si>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</si>
  <si>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</si>
  <si>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</si>
  <si>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</si>
  <si>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</si>
  <si>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</si>
  <si>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</si>
  <si>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</si>
  <si>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</si>
  <si>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</si>
  <si>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</si>
  <si>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</si>
  <si>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</si>
  <si>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</si>
  <si>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</si>
  <si>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</si>
  <si>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</si>
  <si>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</si>
  <si>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</si>
  <si>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</si>
  <si>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</si>
  <si>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</si>
  <si>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</si>
  <si>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</si>
  <si>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</si>
  <si>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</si>
  <si>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</si>
  <si>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</si>
  <si>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</si>
  <si>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</si>
  <si>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</si>
  <si>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</si>
  <si>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</si>
  <si>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</si>
  <si>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</si>
  <si>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</si>
  <si>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</si>
  <si>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</si>
  <si>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</si>
  <si>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</si>
  <si>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</si>
  <si>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</si>
  <si>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</si>
  <si>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</si>
  <si>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</si>
  <si>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</si>
  <si>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</si>
  <si>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</si>
  <si>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</si>
  <si>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</si>
  <si>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</si>
  <si>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</si>
  <si>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</si>
  <si>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</si>
  <si>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</si>
  <si>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</si>
  <si>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</si>
  <si>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</si>
  <si>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</si>
  <si>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</si>
  <si>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</si>
  <si>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</si>
  <si>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</si>
  <si>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</si>
  <si>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</si>
  <si>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</si>
  <si>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</si>
  <si>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</si>
  <si>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</si>
  <si>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</si>
  <si>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</si>
  <si>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</si>
  <si>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</si>
  <si>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</si>
  <si>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</si>
  <si>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</si>
  <si>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</si>
  <si>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</si>
  <si>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</si>
  <si>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</si>
  <si>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</si>
  <si>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</si>
  <si>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</si>
  <si>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</si>
  <si>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</si>
  <si>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</si>
  <si>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</si>
  <si>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</si>
  <si>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</si>
  <si>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</si>
  <si>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</si>
  <si>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</si>
  <si>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</si>
  <si>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</si>
  <si>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</si>
  <si>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</si>
  <si>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</si>
  <si>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</si>
  <si>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</si>
  <si>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</si>
  <si>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</si>
  <si>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</si>
  <si>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</si>
  <si>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</si>
  <si>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</si>
  <si>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</si>
  <si>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</si>
  <si>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</si>
  <si>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</si>
  <si>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</si>
  <si>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</si>
  <si>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</si>
  <si>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</si>
  <si>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</si>
  <si>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</si>
  <si>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</si>
  <si>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</si>
  <si>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</si>
  <si>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</si>
  <si>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</si>
  <si>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</si>
  <si>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</si>
  <si>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</si>
  <si>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</si>
  <si>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</si>
  <si>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</si>
  <si>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</si>
  <si>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</si>
  <si>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</si>
  <si>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</si>
  <si>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</si>
  <si>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</si>
  <si>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</si>
  <si>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</si>
  <si>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</si>
  <si>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</si>
  <si>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</si>
  <si>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</si>
  <si>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</si>
  <si>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</si>
  <si>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</si>
  <si>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</si>
  <si>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</si>
  <si>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</si>
  <si>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</si>
  <si>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</si>
  <si>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</si>
  <si>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</si>
  <si>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</si>
  <si>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</si>
  <si>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</si>
  <si>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</si>
  <si>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</si>
  <si>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</si>
  <si>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</si>
  <si>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</si>
  <si>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</si>
  <si>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</si>
  <si>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</si>
  <si>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</si>
  <si>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</si>
  <si>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</si>
  <si>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</si>
  <si>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</si>
  <si>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</si>
  <si>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</si>
  <si>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</si>
  <si>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</si>
  <si>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</si>
  <si>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</si>
  <si>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</si>
  <si>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</si>
  <si>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</si>
  <si>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</si>
  <si>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</si>
  <si>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</si>
  <si>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</si>
  <si>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</si>
  <si>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</si>
  <si>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</si>
  <si>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</si>
  <si>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</si>
  <si>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</si>
  <si>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</si>
  <si>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</si>
  <si>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</si>
  <si>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</si>
  <si>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</si>
  <si>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</si>
  <si>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</si>
  <si>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</si>
  <si>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</si>
  <si>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</si>
  <si>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</si>
  <si>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</si>
  <si>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</si>
  <si>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</si>
  <si>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</si>
  <si>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</si>
  <si>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</si>
  <si>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</si>
  <si>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</si>
  <si>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</si>
  <si>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</si>
  <si>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</si>
  <si>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</si>
  <si>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</si>
  <si>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</si>
  <si>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</si>
  <si>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</si>
  <si>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</si>
  <si>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</si>
  <si>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</si>
  <si>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</si>
  <si>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</si>
  <si>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</si>
  <si>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</si>
  <si>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</si>
  <si>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</si>
  <si>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</si>
  <si>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</si>
  <si>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</si>
  <si>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</si>
  <si>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</si>
  <si>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</si>
  <si>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</si>
  <si>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</si>
  <si>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</si>
  <si>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</si>
  <si>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</si>
  <si>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</si>
  <si>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</si>
  <si>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</si>
  <si>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</si>
  <si>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</si>
  <si>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</si>
  <si>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</si>
  <si>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</si>
  <si>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</si>
  <si>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</si>
  <si>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</si>
  <si>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</si>
  <si>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</si>
  <si>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</si>
  <si>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</si>
  <si>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</si>
  <si>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</si>
  <si>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</si>
  <si>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</si>
  <si>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</si>
  <si>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</si>
  <si>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</si>
  <si>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</si>
  <si>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</si>
  <si>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</si>
  <si>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</si>
  <si>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</si>
  <si>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</si>
  <si>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</si>
  <si>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</si>
  <si>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</si>
  <si>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</si>
  <si>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</si>
  <si>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</si>
  <si>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</si>
  <si>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</si>
  <si>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</si>
  <si>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</si>
  <si>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</si>
  <si>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</si>
  <si>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</si>
  <si>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</si>
  <si>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</si>
  <si>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</si>
  <si>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</si>
  <si>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</si>
  <si>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</si>
  <si>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</si>
  <si>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</si>
  <si>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</si>
  <si>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</si>
  <si>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</si>
  <si>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</si>
  <si>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</si>
  <si>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</si>
  <si>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</si>
  <si>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</si>
  <si>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</si>
  <si>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</si>
  <si>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</si>
  <si>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</si>
  <si>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</si>
  <si>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</si>
  <si>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</si>
  <si>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</si>
  <si>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</si>
  <si>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</si>
  <si>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</si>
  <si>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</si>
  <si>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</si>
  <si>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</si>
  <si>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</si>
  <si>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</si>
  <si>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</si>
  <si>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</si>
  <si>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</si>
  <si>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</si>
  <si>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</si>
  <si>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</si>
  <si>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</si>
  <si>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</si>
  <si>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</si>
  <si>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</si>
  <si>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</si>
  <si>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</si>
  <si>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</si>
  <si>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</si>
  <si>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</si>
  <si>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</si>
  <si>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</si>
  <si>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</si>
  <si>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</si>
  <si>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</si>
  <si>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</si>
  <si>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</si>
  <si>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</si>
  <si>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</si>
  <si>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</si>
  <si>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</si>
  <si>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</si>
  <si>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</si>
  <si>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</si>
  <si>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</si>
  <si>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</si>
  <si>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</si>
  <si>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</si>
  <si>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</si>
  <si>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</si>
  <si>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</si>
  <si>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</si>
  <si>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</si>
  <si>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</si>
  <si>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</si>
  <si>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</si>
  <si>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</si>
  <si>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</si>
  <si>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</si>
  <si>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</si>
  <si>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</si>
  <si>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</si>
  <si>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</si>
  <si>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</si>
  <si>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</si>
  <si>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</si>
  <si>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</si>
  <si>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</si>
  <si>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</si>
  <si>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</si>
  <si>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</si>
  <si>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</si>
  <si>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</si>
  <si>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</si>
  <si>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</si>
  <si>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</si>
  <si>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</si>
  <si>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</si>
  <si>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</si>
  <si>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</si>
  <si>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</si>
  <si>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</si>
  <si>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</si>
  <si>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</si>
  <si>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</si>
  <si>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</si>
  <si>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</si>
  <si>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</si>
  <si>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</si>
  <si>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</si>
  <si>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</si>
  <si>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</si>
  <si>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</si>
  <si>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</si>
  <si>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</si>
  <si>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</si>
  <si>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</si>
  <si>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</si>
  <si>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</si>
  <si>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</si>
  <si>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</si>
  <si>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</si>
  <si>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</si>
  <si>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</si>
  <si>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</si>
  <si>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</si>
  <si>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</si>
  <si>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</si>
  <si>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</si>
  <si>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</si>
  <si>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</si>
  <si>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</si>
  <si>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</si>
  <si>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</si>
  <si>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</si>
  <si>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</si>
  <si>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</si>
  <si>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</si>
  <si>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</si>
  <si>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</si>
  <si>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</si>
  <si>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</si>
  <si>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</si>
  <si>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</si>
  <si>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</si>
  <si>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</si>
  <si>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</si>
  <si>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</si>
  <si>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</si>
  <si>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</si>
  <si>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</si>
  <si>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</si>
  <si>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</si>
  <si>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</si>
  <si>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</si>
  <si>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</si>
  <si>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</si>
  <si>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</si>
  <si>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</si>
  <si>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</si>
  <si>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</si>
  <si>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</si>
  <si>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</si>
  <si>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</si>
  <si>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</si>
  <si>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</si>
  <si>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</si>
  <si>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</si>
  <si>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</si>
  <si>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</si>
  <si>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</si>
  <si>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</si>
  <si>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</si>
  <si>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</si>
  <si>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</si>
  <si>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</si>
  <si>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</si>
  <si>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</si>
  <si>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</si>
  <si>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</si>
  <si>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</si>
  <si>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</si>
  <si>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</si>
  <si>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</si>
  <si>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</si>
  <si>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</si>
  <si>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</si>
  <si>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</si>
  <si>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</si>
  <si>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</si>
  <si>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</si>
  <si>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</si>
  <si>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</si>
  <si>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</si>
  <si>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</si>
  <si>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</si>
  <si>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</si>
  <si>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</si>
  <si>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</si>
  <si>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</si>
  <si>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</si>
  <si>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</si>
  <si>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</si>
  <si>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</si>
  <si>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</si>
  <si>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</si>
  <si>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</si>
  <si>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</si>
  <si>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</si>
  <si>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</si>
  <si>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</si>
  <si>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</si>
  <si>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</si>
  <si>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</si>
  <si>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</si>
  <si>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</si>
  <si>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</si>
  <si>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</si>
  <si>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</si>
  <si>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</si>
  <si>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</si>
  <si>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</si>
  <si>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</si>
  <si>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</si>
  <si>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</si>
  <si>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</si>
  <si>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</si>
  <si>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</si>
  <si>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</si>
  <si>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</si>
  <si>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</si>
  <si>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</si>
  <si>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</si>
  <si>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</si>
  <si>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</si>
  <si>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</si>
  <si>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</si>
  <si>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</si>
  <si>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</si>
  <si>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</si>
  <si>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</si>
  <si>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</si>
  <si>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</si>
  <si>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</si>
  <si>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</si>
  <si>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</si>
  <si>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</si>
  <si>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</si>
  <si>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</si>
  <si>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</si>
  <si>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</si>
  <si>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</si>
  <si>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</si>
  <si>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</si>
  <si>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</si>
  <si>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</si>
  <si>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</si>
  <si>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</si>
  <si>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</si>
  <si>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</si>
  <si>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</si>
  <si>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</si>
  <si>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</si>
  <si>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</si>
  <si>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</si>
  <si>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</si>
  <si>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</si>
  <si>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</si>
  <si>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</si>
  <si>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</si>
  <si>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</si>
  <si>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</si>
  <si>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</si>
  <si>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</si>
  <si>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</si>
  <si>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</si>
  <si>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</si>
  <si>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</si>
  <si>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</si>
  <si>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</si>
  <si>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</si>
  <si>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</si>
  <si>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</si>
  <si>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</si>
  <si>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</si>
  <si>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</si>
  <si>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</si>
  <si>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</si>
  <si>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</si>
  <si>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</si>
  <si>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</si>
  <si>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</si>
  <si>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</si>
  <si>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</si>
  <si>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</si>
  <si>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</si>
  <si>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</si>
  <si>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</si>
  <si>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</si>
  <si>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</si>
  <si>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</si>
  <si>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</si>
  <si>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</si>
  <si>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</si>
  <si>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</si>
  <si>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</si>
  <si>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</si>
  <si>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</si>
  <si>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</si>
  <si>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</si>
  <si>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</si>
  <si>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</si>
  <si>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</si>
  <si>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</si>
  <si>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</si>
  <si>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</si>
  <si>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</si>
  <si>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</si>
  <si>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</si>
  <si>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</si>
  <si>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</si>
  <si>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</si>
  <si>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</si>
  <si>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</si>
  <si>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</si>
  <si>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</si>
  <si>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</si>
  <si>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</si>
  <si>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</si>
  <si>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</si>
  <si>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</si>
  <si>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</si>
  <si>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</si>
  <si>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</si>
  <si>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</si>
  <si>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</si>
  <si>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</si>
  <si>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</si>
  <si>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</si>
  <si>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</si>
  <si>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</si>
  <si>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</si>
  <si>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</si>
  <si>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</si>
  <si>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</si>
  <si>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</si>
  <si>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</si>
  <si>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</si>
  <si>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</si>
  <si>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</si>
  <si>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</si>
  <si>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</si>
  <si>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</si>
  <si>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</si>
  <si>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</si>
  <si>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</si>
  <si>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</si>
  <si>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</si>
  <si>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</si>
  <si>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</si>
  <si>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</si>
  <si>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</si>
  <si>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</si>
  <si>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</si>
  <si>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</si>
  <si>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</si>
  <si>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</si>
  <si>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</si>
  <si>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</si>
  <si>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</si>
  <si>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</si>
  <si>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</si>
  <si>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</si>
  <si>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</si>
  <si>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</si>
  <si>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</si>
  <si>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</si>
  <si>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</si>
  <si>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</si>
  <si>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</si>
  <si>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</si>
  <si>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</si>
  <si>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</si>
  <si>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</si>
  <si>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</si>
  <si>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</si>
  <si>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</si>
  <si>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</si>
  <si>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</si>
  <si>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</si>
  <si>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</si>
  <si>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</si>
  <si>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</si>
  <si>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</si>
  <si>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</si>
  <si>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</si>
  <si>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</si>
  <si>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</si>
  <si>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</si>
  <si>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</si>
  <si>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</si>
  <si>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</si>
  <si>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</si>
  <si>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</si>
  <si>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</si>
  <si>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</si>
  <si>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</si>
  <si>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</si>
  <si>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</si>
  <si>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</si>
  <si>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</si>
  <si>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</si>
  <si>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</si>
  <si>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</si>
  <si>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</si>
  <si>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</si>
  <si>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</si>
  <si>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</si>
  <si>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</si>
  <si>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</si>
  <si>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</si>
  <si>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</si>
  <si>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</si>
  <si>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</si>
  <si>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</si>
  <si>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</si>
  <si>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</si>
  <si>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</si>
  <si>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</si>
  <si>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</si>
  <si>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</si>
  <si>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</si>
  <si>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</si>
  <si>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</si>
  <si>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</si>
  <si>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</si>
  <si>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</si>
  <si>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</si>
  <si>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</si>
  <si>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</si>
  <si>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</si>
  <si>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</si>
  <si>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</si>
  <si>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</si>
  <si>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</si>
  <si>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</si>
  <si>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</si>
  <si>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</si>
  <si>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</si>
  <si>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</si>
  <si>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</si>
  <si>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</si>
  <si>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</si>
  <si>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</si>
  <si>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</si>
  <si>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</si>
  <si>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</si>
  <si>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</si>
  <si>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</si>
  <si>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</si>
  <si>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</si>
  <si>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</si>
  <si>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</si>
  <si>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</si>
  <si>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</si>
  <si>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</si>
  <si>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</si>
  <si>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</si>
  <si>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</si>
  <si>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</si>
  <si>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</si>
  <si>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</si>
  <si>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</si>
  <si>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</si>
  <si>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</si>
  <si>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</si>
  <si>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</si>
  <si>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</si>
  <si>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</si>
  <si>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</si>
  <si>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</si>
  <si>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</si>
  <si>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</si>
  <si>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</si>
  <si>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</si>
  <si>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</si>
  <si>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</si>
  <si>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</si>
  <si>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</si>
  <si>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</si>
  <si>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</si>
  <si>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</si>
  <si>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</si>
  <si>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</si>
  <si>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</si>
  <si>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</si>
  <si>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</si>
  <si>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</si>
  <si>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</si>
  <si>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</si>
  <si>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</si>
  <si>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</si>
  <si>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</si>
  <si>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</si>
  <si>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</si>
  <si>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</si>
  <si>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</si>
  <si>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</si>
  <si>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</si>
  <si>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</si>
  <si>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</si>
  <si>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</si>
  <si>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</si>
  <si>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</si>
  <si>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</si>
  <si>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</si>
  <si>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</si>
  <si>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</si>
  <si>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</si>
  <si>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</si>
  <si>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</si>
  <si>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</si>
  <si>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</si>
  <si>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</si>
  <si>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</si>
  <si>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</si>
  <si>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</si>
  <si>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</si>
  <si>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</si>
  <si>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</si>
  <si>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</si>
  <si>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</si>
  <si>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</si>
  <si>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</si>
  <si>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</si>
  <si>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</si>
  <si>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</si>
  <si>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</si>
  <si>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</si>
  <si>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</si>
  <si>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</si>
  <si>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</si>
  <si>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</si>
  <si>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</si>
  <si>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</si>
  <si>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</si>
  <si>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</si>
  <si>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</si>
  <si>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</si>
  <si>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</si>
  <si>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</si>
  <si>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</si>
  <si>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</si>
  <si>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</si>
  <si>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</si>
  <si>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</si>
  <si>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</si>
  <si>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</si>
  <si>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</si>
  <si>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</si>
  <si>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</si>
  <si>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</si>
  <si>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</si>
  <si>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</si>
  <si>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</si>
  <si>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</si>
  <si>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</si>
  <si>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</si>
  <si>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</si>
  <si>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</si>
  <si>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</si>
  <si>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</si>
  <si>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</si>
  <si>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</si>
  <si>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</si>
  <si>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</si>
  <si>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</si>
  <si>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</si>
  <si>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</si>
  <si>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</si>
  <si>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</si>
  <si>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</si>
  <si>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</si>
  <si>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</si>
  <si>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</si>
  <si>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</si>
  <si>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</si>
  <si>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</si>
  <si>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</si>
  <si>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</si>
  <si>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</si>
  <si>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</si>
  <si>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</si>
  <si>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</si>
  <si>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</si>
  <si>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</si>
  <si>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</si>
  <si>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</si>
  <si>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</si>
  <si>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</si>
  <si>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</si>
  <si>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</si>
  <si>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</si>
  <si>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</si>
  <si>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</si>
  <si>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</si>
  <si>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</si>
  <si>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</si>
  <si>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</si>
  <si>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</si>
  <si>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</si>
  <si>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</si>
  <si>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</si>
  <si>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</si>
  <si>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</si>
  <si>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</si>
  <si>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</si>
  <si>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</si>
  <si>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</si>
  <si>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</si>
  <si>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</si>
  <si>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</si>
  <si>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</si>
  <si>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</si>
  <si>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</si>
  <si>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</si>
  <si>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</si>
  <si>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</si>
  <si>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</si>
  <si>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</si>
  <si>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</si>
  <si>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</si>
  <si>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</si>
  <si>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</si>
  <si>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</si>
  <si>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</si>
  <si>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</si>
  <si>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</si>
  <si>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</si>
  <si>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</si>
  <si>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</si>
  <si>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</si>
  <si>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</si>
  <si>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</si>
  <si>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</si>
  <si>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</si>
  <si>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</si>
  <si>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</si>
  <si>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</si>
  <si>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</si>
  <si>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</si>
  <si>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</si>
  <si>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</si>
  <si>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</si>
  <si>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</si>
  <si>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</si>
  <si>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</si>
  <si>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</si>
  <si>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</si>
  <si>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</si>
  <si>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</si>
  <si>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</si>
  <si>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</si>
  <si>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</si>
  <si>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</si>
  <si>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</si>
  <si>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</si>
  <si>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</si>
  <si>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</si>
  <si>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</si>
  <si>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</si>
  <si>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</si>
  <si>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</si>
  <si>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</si>
  <si>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</si>
  <si>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</si>
  <si>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</si>
  <si>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</si>
  <si>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</si>
  <si>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</si>
  <si>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</si>
  <si>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</si>
  <si>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</si>
  <si>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</si>
  <si>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</si>
  <si>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</si>
  <si>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</si>
  <si>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</si>
  <si>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</si>
  <si>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</si>
  <si>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</si>
  <si>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</si>
  <si>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</si>
  <si>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</si>
  <si>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</si>
  <si>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</si>
  <si>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</si>
  <si>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</si>
  <si>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</si>
  <si>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</si>
  <si>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</si>
  <si>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</si>
  <si>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</si>
  <si>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</si>
  <si>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</si>
  <si>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</si>
  <si>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</si>
  <si>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</si>
  <si>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</si>
  <si>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</si>
  <si>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</si>
  <si>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</si>
  <si>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</si>
  <si>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</si>
  <si>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</si>
  <si>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</si>
  <si>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</si>
  <si>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</si>
  <si>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</si>
  <si>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</si>
  <si>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</si>
  <si>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</si>
  <si>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</si>
  <si>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</si>
  <si>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</si>
  <si>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</si>
  <si>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</si>
  <si>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</si>
  <si>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</si>
  <si>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</si>
  <si>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</si>
  <si>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</si>
  <si>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</si>
  <si>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</si>
  <si>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</si>
  <si>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</si>
  <si>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</si>
  <si>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</si>
  <si>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</si>
  <si>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</si>
  <si>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</si>
  <si>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</si>
  <si>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</si>
  <si>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</si>
  <si>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</si>
  <si>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</si>
  <si>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</si>
  <si>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</si>
  <si>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</si>
  <si>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</si>
  <si>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</si>
  <si>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</si>
  <si>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</si>
  <si>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</si>
  <si>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</si>
  <si>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</si>
  <si>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</si>
  <si>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</si>
  <si>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</si>
  <si>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</si>
  <si>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</si>
  <si>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</si>
  <si>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</si>
  <si>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</si>
  <si>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</si>
  <si>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</si>
  <si>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</si>
  <si>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</si>
  <si>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</si>
  <si>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</si>
  <si>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</si>
  <si>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</si>
  <si>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</si>
  <si>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</si>
  <si>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</si>
  <si>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</si>
  <si>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</si>
  <si>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</si>
  <si>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</si>
  <si>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</si>
  <si>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</si>
  <si>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</si>
  <si>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</si>
  <si>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</si>
  <si>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</si>
  <si>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</si>
  <si>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</si>
  <si>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</si>
  <si>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</si>
  <si>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</si>
  <si>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</si>
  <si>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</si>
  <si>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</si>
  <si>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</si>
  <si>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</si>
  <si>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</si>
  <si>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</si>
  <si>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</si>
  <si>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</si>
  <si>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</si>
  <si>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</si>
  <si>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</si>
  <si>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</si>
  <si>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</si>
  <si>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</si>
  <si>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</si>
  <si>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</si>
  <si>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</si>
  <si>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</si>
  <si>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</si>
  <si>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</si>
  <si>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</si>
  <si>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</si>
  <si>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</si>
  <si>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</si>
  <si>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</si>
  <si>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</si>
  <si>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</si>
  <si>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</si>
  <si>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</si>
  <si>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</si>
  <si>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</si>
  <si>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</si>
  <si>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</si>
  <si>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</si>
  <si>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</si>
  <si>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</si>
  <si>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</si>
  <si>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</si>
  <si>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</si>
  <si>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</si>
  <si>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</si>
  <si>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</si>
  <si>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</si>
  <si>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</si>
  <si>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</si>
  <si>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</si>
  <si>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</si>
  <si>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</si>
  <si>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</si>
  <si>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</si>
  <si>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</si>
  <si>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</si>
  <si>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</si>
  <si>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</si>
  <si>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</si>
  <si>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</si>
  <si>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</si>
  <si>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</si>
  <si>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</si>
  <si>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</si>
  <si>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</si>
  <si>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</si>
  <si>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</si>
  <si>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</si>
  <si>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</si>
  <si>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</si>
  <si>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</si>
  <si>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</si>
  <si>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</si>
  <si>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</si>
  <si>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</si>
  <si>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</si>
  <si>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</si>
  <si>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</si>
  <si>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</si>
  <si>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</si>
  <si>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</si>
  <si>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</si>
  <si>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</si>
  <si>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</si>
  <si>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</si>
  <si>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</si>
  <si>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</si>
  <si>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</si>
  <si>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</si>
  <si>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</si>
  <si>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</si>
  <si>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</si>
  <si>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</si>
  <si>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</si>
  <si>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</si>
  <si>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</si>
  <si>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</si>
  <si>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</si>
  <si>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</si>
  <si>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</si>
  <si>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</si>
  <si>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</si>
  <si>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</si>
  <si>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</si>
  <si>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</si>
  <si>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</si>
  <si>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</si>
  <si>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</si>
  <si>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</si>
  <si>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</si>
  <si>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</si>
  <si>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</si>
  <si>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</si>
  <si>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</si>
  <si>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</si>
  <si>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</si>
  <si>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</si>
  <si>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</si>
  <si>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</si>
  <si>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</si>
  <si>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</si>
  <si>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</si>
  <si>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</si>
  <si>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</si>
  <si>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</si>
  <si>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</si>
  <si>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</si>
  <si>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</si>
  <si>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</si>
  <si>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</si>
  <si>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</si>
  <si>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</si>
  <si>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</si>
  <si>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</si>
  <si>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</si>
  <si>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</si>
  <si>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</si>
  <si>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</si>
  <si>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</si>
  <si>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</si>
  <si>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</si>
  <si>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</si>
  <si>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</si>
  <si>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</si>
  <si>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</si>
  <si>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</si>
  <si>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</si>
  <si>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</si>
  <si>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</si>
  <si>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</si>
  <si>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</si>
  <si>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</si>
  <si>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</si>
  <si>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</si>
  <si>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</si>
  <si>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</si>
  <si>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</si>
  <si>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</si>
  <si>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</si>
  <si>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</si>
  <si>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</si>
  <si>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</si>
  <si>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</si>
  <si>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</si>
  <si>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</si>
  <si>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</si>
  <si>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</si>
  <si>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</si>
  <si>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</si>
  <si>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</si>
  <si>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</si>
  <si>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</si>
  <si>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</si>
  <si>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</si>
  <si>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</si>
  <si>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</si>
  <si>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</si>
  <si>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</si>
  <si>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</si>
  <si>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</si>
  <si>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</si>
  <si>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</si>
  <si>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</si>
  <si>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</si>
  <si>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</si>
  <si>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</si>
  <si>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</si>
  <si>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</si>
  <si>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</si>
  <si>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</si>
  <si>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</si>
  <si>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</si>
  <si>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</si>
  <si>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</si>
  <si>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</si>
  <si>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</si>
  <si>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</si>
  <si>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</si>
  <si>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</si>
  <si>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</si>
  <si>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</si>
  <si>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</si>
  <si>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</si>
  <si>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</si>
  <si>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</si>
  <si>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</si>
  <si>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</si>
  <si>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</si>
  <si>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</si>
  <si>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</si>
  <si>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</si>
  <si>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</si>
  <si>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</si>
  <si>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</si>
  <si>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</si>
  <si>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</si>
  <si>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</si>
  <si>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</si>
  <si>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</si>
  <si>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</si>
  <si>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</si>
  <si>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</si>
  <si>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</si>
  <si>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</si>
  <si>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</si>
  <si>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</si>
  <si>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</si>
  <si>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</si>
  <si>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</si>
  <si>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</si>
  <si>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</si>
  <si>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</si>
  <si>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</si>
  <si>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</si>
  <si>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</si>
  <si>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</si>
  <si>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</si>
  <si>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</si>
  <si>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</si>
  <si>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</si>
  <si>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</si>
  <si>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</si>
  <si>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</si>
  <si>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</si>
  <si>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</si>
  <si>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</si>
  <si>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</si>
  <si>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</si>
  <si>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</si>
  <si>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</si>
  <si>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</si>
  <si>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</si>
  <si>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</si>
  <si>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</si>
  <si>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</si>
  <si>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</si>
  <si>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</si>
  <si>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</si>
  <si>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</si>
  <si>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</si>
  <si>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</si>
  <si>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</si>
  <si>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</si>
  <si>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</si>
  <si>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</si>
  <si>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</si>
  <si>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</si>
  <si>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</si>
  <si>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</si>
  <si>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</si>
  <si>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</si>
  <si>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</si>
  <si>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</si>
  <si>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</si>
  <si>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</si>
  <si>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</si>
  <si>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</si>
  <si>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</si>
  <si>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</si>
  <si>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</si>
  <si>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</si>
  <si>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</si>
  <si>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</si>
  <si>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</si>
  <si>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</si>
  <si>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</si>
  <si>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</si>
  <si>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</si>
  <si>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</si>
  <si>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</si>
  <si>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</si>
  <si>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</si>
  <si>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</si>
  <si>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</si>
  <si>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</si>
  <si>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</si>
  <si>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</si>
  <si>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</si>
  <si>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</si>
  <si>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</si>
  <si>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</si>
  <si>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</si>
  <si>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</si>
  <si>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</si>
  <si>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</si>
  <si>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</si>
  <si>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</si>
  <si>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</si>
  <si>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</si>
  <si>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</si>
  <si>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</si>
  <si>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</si>
  <si>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</si>
  <si>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</si>
  <si>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</si>
  <si>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</si>
  <si>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</si>
  <si>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</si>
  <si>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</si>
  <si>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</si>
  <si>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</si>
  <si>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</si>
  <si>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</si>
  <si>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</si>
  <si>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</si>
  <si>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</si>
  <si>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</si>
  <si>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</si>
  <si>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</si>
  <si>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</si>
  <si>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</si>
  <si>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</si>
  <si>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</si>
  <si>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</si>
  <si>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</si>
  <si>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</si>
  <si>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</si>
  <si>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</si>
  <si>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</si>
  <si>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</si>
  <si>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</si>
  <si>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</si>
  <si>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</si>
  <si>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</si>
  <si>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</si>
  <si>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</si>
  <si>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</si>
  <si>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</si>
  <si>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</si>
  <si>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</si>
  <si>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</si>
  <si>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</si>
  <si>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</si>
  <si>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</si>
  <si>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</si>
  <si>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</si>
  <si>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</si>
  <si>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</si>
  <si>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</si>
  <si>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</si>
  <si>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</si>
  <si>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</si>
  <si>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</si>
  <si>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</si>
  <si>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</si>
  <si>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</si>
  <si>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</si>
  <si>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</si>
  <si>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</si>
  <si>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</si>
  <si>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</si>
  <si>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</si>
  <si>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</si>
  <si>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</si>
  <si>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</si>
  <si>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</si>
  <si>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</si>
  <si>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</si>
  <si>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</si>
  <si>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</si>
  <si>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</si>
  <si>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</si>
  <si>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</si>
  <si>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</si>
  <si>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</si>
  <si>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</si>
  <si>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</si>
  <si>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</si>
  <si>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</si>
  <si>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</si>
  <si>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</si>
  <si>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</si>
  <si>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</si>
  <si>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</si>
  <si>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</si>
  <si>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</si>
  <si>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</si>
  <si>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</si>
  <si>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</si>
  <si>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</si>
  <si>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</si>
  <si>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</si>
  <si>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</si>
  <si>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</si>
  <si>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</si>
  <si>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</si>
  <si>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</si>
  <si>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</si>
  <si>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</si>
  <si>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</si>
  <si>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</si>
  <si>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</si>
  <si>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</si>
  <si>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</si>
  <si>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</si>
  <si>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</si>
  <si>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</si>
  <si>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</si>
  <si>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</si>
  <si>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</si>
  <si>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</si>
  <si>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</si>
  <si>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</si>
  <si>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</si>
  <si>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</si>
  <si>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</si>
  <si>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</si>
  <si>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</si>
  <si>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</si>
  <si>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</si>
  <si>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</si>
  <si>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</si>
  <si>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</si>
  <si>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</si>
  <si>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</si>
  <si>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</si>
  <si>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</si>
  <si>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</si>
  <si>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</si>
  <si>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</si>
  <si>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</si>
  <si>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</si>
  <si>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</si>
  <si>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</si>
  <si>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</si>
  <si>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</si>
  <si>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</si>
  <si>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</si>
  <si>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</si>
  <si>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</si>
  <si>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</si>
  <si>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</si>
  <si>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</si>
  <si>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</si>
  <si>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</si>
  <si>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</si>
  <si>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</si>
  <si>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</si>
  <si>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</si>
  <si>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</si>
  <si>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</si>
  <si>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</si>
  <si>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</si>
  <si>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</si>
  <si>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</si>
  <si>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</si>
  <si>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</si>
  <si>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</si>
  <si>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</si>
  <si>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</si>
  <si>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</si>
  <si>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</si>
  <si>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</si>
  <si>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</si>
  <si>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</si>
  <si>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</si>
  <si>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</si>
  <si>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</si>
  <si>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</si>
  <si>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</si>
  <si>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</si>
  <si>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</si>
  <si>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</si>
  <si>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</si>
  <si>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</si>
  <si>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</si>
  <si>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</si>
  <si>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</si>
  <si>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</si>
  <si>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</si>
  <si>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</si>
  <si>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</si>
  <si>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</si>
  <si>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</si>
  <si>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</si>
  <si>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</si>
  <si>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</si>
  <si>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</si>
  <si>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</si>
  <si>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</si>
  <si>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</si>
  <si>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</si>
  <si>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</si>
  <si>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</si>
  <si>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</si>
  <si>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</si>
  <si>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</si>
  <si>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</si>
  <si>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</si>
  <si>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</si>
  <si>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</si>
  <si>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</si>
  <si>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</si>
  <si>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</si>
  <si>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</si>
  <si>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</si>
  <si>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</si>
  <si>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</si>
  <si>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</si>
  <si>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</si>
  <si>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</si>
  <si>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</si>
  <si>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</si>
  <si>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</si>
  <si>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</si>
  <si>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</si>
  <si>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</si>
  <si>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</si>
  <si>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</si>
  <si>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</si>
  <si>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</si>
  <si>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</si>
  <si>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</si>
  <si>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</si>
  <si>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</si>
  <si>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</si>
  <si>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</si>
  <si>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</si>
  <si>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</si>
  <si>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</si>
  <si>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</si>
  <si>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</si>
  <si>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</si>
  <si>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</si>
  <si>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</si>
  <si>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</si>
  <si>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</si>
  <si>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</si>
  <si>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</si>
  <si>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</si>
  <si>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</si>
  <si>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</si>
  <si>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</si>
  <si>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</si>
  <si>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</si>
  <si>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</si>
  <si>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</si>
  <si>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</si>
  <si>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</si>
  <si>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</si>
  <si>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</si>
  <si>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</si>
  <si>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</si>
  <si>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</si>
  <si>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</si>
  <si>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</si>
  <si>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</si>
  <si>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</si>
  <si>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</si>
  <si>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</si>
  <si>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</si>
  <si>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</si>
  <si>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</si>
  <si>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</si>
  <si>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</si>
  <si>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</si>
  <si>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</si>
  <si>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</si>
  <si>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</si>
  <si>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</si>
  <si>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</si>
  <si>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</si>
  <si>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</si>
  <si>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</si>
  <si>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</si>
  <si>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</si>
  <si>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</si>
  <si>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</si>
  <si>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</si>
  <si>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</si>
  <si>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</si>
  <si>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</si>
  <si>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</si>
  <si>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</si>
  <si>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</si>
  <si>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</si>
  <si>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</si>
  <si>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</si>
  <si>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</si>
  <si>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</si>
  <si>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</si>
  <si>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</si>
  <si>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</si>
  <si>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</si>
  <si>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</si>
  <si>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</si>
  <si>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</si>
  <si>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</si>
  <si>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</si>
  <si>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</si>
  <si>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</si>
  <si>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</si>
  <si>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</si>
  <si>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</si>
  <si>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</si>
  <si>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</si>
  <si>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</si>
  <si>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</si>
  <si>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</si>
  <si>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</si>
  <si>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</si>
  <si>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</si>
  <si>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</si>
  <si>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</si>
  <si>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</si>
  <si>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</si>
  <si>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</si>
  <si>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</si>
  <si>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</si>
  <si>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</si>
  <si>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</si>
  <si>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</si>
  <si>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</si>
  <si>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</si>
  <si>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</si>
  <si>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</si>
  <si>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</si>
  <si>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</si>
  <si>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</si>
  <si>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</si>
  <si>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</si>
  <si>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</si>
  <si>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</si>
  <si>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</si>
  <si>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</si>
  <si>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</si>
  <si>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</si>
  <si>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</si>
  <si>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</si>
  <si>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</si>
  <si>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</si>
  <si>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</si>
  <si>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</si>
  <si>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</si>
  <si>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</si>
  <si>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</si>
  <si>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</si>
  <si>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</si>
  <si>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</si>
  <si>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</si>
  <si>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</si>
  <si>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</si>
  <si>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</si>
  <si>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</si>
  <si>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</si>
  <si>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</si>
  <si>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</si>
  <si>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</si>
  <si>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</si>
  <si>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</si>
  <si>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</si>
  <si>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</si>
  <si>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</si>
  <si>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</si>
  <si>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</si>
  <si>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</si>
  <si>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</si>
  <si>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</si>
  <si>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</si>
  <si>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</si>
  <si>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</si>
  <si>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</si>
  <si>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</si>
  <si>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</si>
  <si>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</si>
  <si>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</si>
  <si>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</si>
  <si>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</si>
  <si>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</si>
  <si>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</si>
  <si>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</si>
  <si>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</si>
  <si>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</si>
  <si>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</si>
  <si>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</si>
  <si>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</si>
  <si>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</si>
  <si>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</si>
  <si>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</si>
  <si>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</si>
  <si>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</si>
  <si>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</si>
  <si>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</si>
  <si>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</si>
  <si>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</si>
  <si>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</si>
  <si>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</si>
  <si>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</si>
  <si>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</si>
  <si>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</si>
  <si>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</si>
  <si>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</si>
  <si>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</si>
  <si>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</si>
  <si>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</si>
  <si>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</si>
  <si>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</si>
  <si>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</si>
  <si>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</si>
  <si>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</si>
  <si>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</si>
  <si>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</si>
  <si>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</si>
  <si>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</si>
  <si>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</si>
  <si>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</si>
  <si>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</si>
  <si>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</si>
  <si>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</si>
  <si>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</si>
  <si>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</si>
  <si>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</si>
  <si>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</si>
  <si>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</si>
  <si>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</si>
  <si>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</si>
  <si>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</si>
  <si>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</si>
  <si>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</si>
  <si>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</si>
  <si>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</si>
  <si>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</si>
  <si>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</si>
  <si>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</si>
  <si>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</si>
  <si>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</si>
  <si>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</si>
  <si>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</si>
  <si>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</si>
  <si>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</si>
  <si>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</si>
  <si>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</si>
  <si>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</si>
  <si>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</si>
  <si>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</si>
  <si>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</si>
  <si>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</si>
  <si>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</si>
  <si>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</si>
  <si>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</si>
  <si>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</si>
  <si>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</si>
  <si>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</si>
  <si>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</si>
  <si>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</si>
  <si>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</si>
  <si>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</si>
  <si>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</si>
  <si>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</si>
  <si>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</si>
  <si>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</si>
  <si>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</si>
  <si>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</si>
  <si>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</si>
  <si>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</si>
  <si>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</si>
  <si>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</si>
  <si>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</si>
  <si>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</si>
  <si>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</si>
  <si>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</si>
  <si>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</si>
  <si>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</si>
  <si>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</si>
  <si>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</si>
  <si>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</si>
  <si>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</si>
  <si>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</si>
  <si>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</si>
  <si>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</si>
  <si>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</si>
  <si>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</si>
  <si>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</si>
  <si>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</si>
  <si>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</si>
  <si>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</si>
  <si>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</si>
  <si>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</si>
  <si>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</si>
  <si>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</si>
  <si>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</si>
  <si>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</si>
  <si>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</si>
  <si>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</si>
  <si>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</si>
  <si>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</si>
  <si>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</si>
  <si>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</si>
  <si>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</si>
  <si>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</si>
  <si>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</si>
  <si>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</si>
  <si>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</si>
  <si>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</si>
  <si>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</si>
  <si>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</si>
  <si>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</si>
  <si>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</si>
  <si>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</si>
  <si>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</si>
  <si>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</si>
  <si>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</si>
  <si>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</si>
  <si>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</si>
  <si>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</si>
  <si>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</si>
  <si>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</si>
  <si>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</si>
  <si>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</si>
  <si>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</si>
  <si>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</si>
  <si>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</si>
  <si>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</si>
  <si>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</si>
  <si>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</si>
  <si>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</si>
  <si>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</si>
  <si>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</si>
  <si>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</si>
  <si>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</si>
  <si>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</si>
  <si>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</si>
  <si>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</si>
  <si>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</si>
  <si>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</si>
  <si>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</si>
  <si>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</si>
  <si>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</si>
  <si>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</si>
  <si>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</si>
  <si>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</si>
  <si>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</si>
  <si>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</si>
  <si>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</si>
  <si>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</si>
  <si>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</si>
  <si>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</si>
  <si>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</si>
  <si>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</si>
  <si>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</si>
  <si>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</si>
  <si>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</si>
  <si>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</si>
  <si>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</si>
  <si>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</si>
  <si>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</si>
  <si>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</si>
  <si>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</si>
  <si>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</si>
  <si>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</si>
  <si>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</si>
  <si>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</si>
  <si>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</si>
  <si>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</si>
  <si>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</si>
  <si>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</si>
  <si>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</si>
  <si>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</si>
  <si>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</si>
  <si>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</si>
  <si>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</si>
  <si>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</si>
  <si>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</si>
  <si>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</si>
  <si>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</si>
  <si>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</si>
  <si>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</si>
  <si>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</si>
  <si>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</si>
  <si>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</si>
  <si>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</si>
  <si>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</si>
  <si>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</si>
  <si>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</si>
  <si>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</si>
  <si>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</si>
  <si>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</si>
  <si>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</si>
  <si>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</si>
  <si>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</si>
  <si>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</si>
  <si>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</si>
  <si>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</si>
  <si>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</si>
  <si>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</si>
  <si>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</si>
  <si>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</si>
  <si>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</si>
  <si>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</si>
  <si>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</si>
  <si>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</si>
  <si>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</si>
  <si>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</si>
  <si>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</si>
  <si>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</si>
  <si>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</si>
  <si>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</si>
  <si>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</si>
  <si>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</si>
  <si>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</si>
  <si>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</si>
  <si>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</si>
  <si>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</si>
  <si>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</si>
  <si>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</si>
  <si>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</si>
  <si>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</si>
  <si>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</si>
  <si>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</si>
  <si>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</si>
  <si>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</si>
  <si>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</si>
  <si>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</si>
  <si>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</si>
  <si>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</si>
  <si>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</si>
  <si>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</si>
  <si>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</si>
  <si>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</si>
  <si>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</si>
  <si>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</si>
  <si>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</si>
  <si>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</si>
  <si>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</si>
  <si>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</si>
  <si>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</si>
  <si>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</si>
  <si>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</si>
  <si>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</si>
  <si>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</si>
  <si>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</si>
  <si>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</si>
  <si>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</si>
  <si>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</si>
  <si>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</si>
  <si>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</si>
  <si>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</si>
  <si>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</si>
  <si>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</si>
  <si>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</si>
  <si>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</si>
  <si>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</si>
  <si>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</si>
  <si>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</si>
  <si>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</si>
  <si>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</si>
  <si>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</si>
  <si>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</si>
  <si>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</si>
  <si>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</si>
  <si>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</si>
  <si>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</si>
  <si>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</si>
  <si>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</si>
  <si>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</si>
  <si>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</si>
  <si>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</si>
  <si>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</si>
  <si>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</si>
  <si>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</si>
  <si>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</si>
  <si>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</si>
  <si>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</si>
  <si>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</si>
  <si>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</si>
  <si>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</si>
  <si>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</si>
  <si>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</si>
  <si>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</si>
  <si>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</si>
  <si>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</si>
  <si>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</si>
  <si>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</si>
  <si>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</si>
  <si>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</si>
  <si>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</si>
  <si>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</si>
  <si>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</si>
  <si>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</si>
  <si>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</si>
  <si>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</si>
  <si>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</si>
  <si>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</si>
  <si>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</si>
  <si>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</si>
  <si>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</si>
  <si>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</si>
  <si>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</si>
  <si>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</si>
  <si>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</si>
  <si>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</si>
  <si>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</si>
  <si>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</si>
  <si>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</si>
  <si>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</si>
  <si>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</si>
  <si>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</si>
  <si>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</si>
  <si>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</si>
  <si>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</si>
  <si>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</si>
  <si>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</si>
  <si>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</si>
  <si>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</si>
  <si>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</si>
  <si>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</si>
  <si>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</si>
  <si>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</si>
  <si>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</si>
  <si>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</si>
  <si>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</si>
  <si>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</si>
  <si>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</si>
  <si>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</si>
  <si>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</si>
  <si>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</si>
  <si>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</si>
  <si>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</si>
  <si>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</si>
  <si>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</si>
  <si>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</si>
  <si>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</si>
  <si>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</si>
  <si>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</si>
  <si>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</si>
  <si>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</si>
  <si>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</si>
  <si>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</si>
  <si>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</si>
  <si>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</si>
  <si>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</si>
  <si>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</si>
  <si>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</si>
  <si>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</si>
  <si>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</si>
  <si>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</si>
  <si>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</si>
  <si>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</si>
  <si>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</si>
  <si>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</si>
  <si>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</si>
  <si>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</si>
  <si>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</si>
  <si>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</si>
  <si>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</si>
  <si>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</si>
  <si>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</si>
  <si>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</si>
  <si>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</si>
  <si>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</si>
  <si>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</si>
  <si>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</si>
  <si>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</si>
  <si>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</si>
  <si>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</si>
  <si>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</si>
  <si>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</si>
  <si>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</si>
  <si>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</si>
  <si>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</si>
  <si>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</si>
  <si>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</si>
  <si>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</si>
  <si>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</si>
  <si>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</si>
  <si>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</si>
  <si>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</si>
  <si>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</si>
  <si>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</si>
  <si>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</si>
  <si>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</si>
  <si>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</si>
  <si>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</si>
  <si>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</si>
  <si>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</si>
  <si>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</si>
  <si>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</si>
  <si>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</si>
  <si>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</si>
  <si>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</si>
  <si>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</si>
  <si>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</si>
  <si>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</si>
  <si>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</si>
  <si>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</si>
  <si>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</si>
  <si>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</si>
  <si>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</si>
  <si>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</si>
  <si>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</si>
  <si>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</si>
  <si>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</si>
  <si>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</si>
  <si>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</si>
  <si>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</si>
  <si>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</si>
  <si>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</si>
  <si>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</si>
  <si>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</si>
  <si>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</si>
  <si>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</si>
  <si>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</si>
  <si>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</si>
  <si>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</si>
  <si>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</si>
  <si>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</si>
  <si>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</si>
  <si>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</si>
  <si>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</si>
  <si>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</si>
  <si>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</si>
  <si>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</si>
  <si>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</si>
  <si>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</si>
  <si>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</si>
  <si>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</si>
  <si>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</si>
  <si>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</si>
  <si>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</si>
  <si>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</si>
  <si>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</si>
  <si>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</si>
  <si>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</si>
  <si>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</si>
  <si>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</si>
  <si>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</si>
  <si>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</si>
  <si>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</si>
  <si>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</si>
  <si>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</si>
  <si>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</si>
  <si>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</si>
  <si>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</si>
  <si>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</si>
  <si>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</si>
  <si>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</si>
  <si>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</si>
  <si>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</si>
  <si>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</si>
  <si>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</si>
  <si>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</si>
  <si>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</si>
  <si>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</si>
  <si>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</si>
  <si>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</si>
  <si>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</si>
  <si>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</si>
  <si>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</si>
  <si>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</si>
  <si>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</si>
  <si>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</si>
  <si>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</si>
  <si>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</si>
  <si>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</si>
  <si>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</si>
  <si>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</si>
  <si>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</si>
  <si>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</si>
  <si>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</si>
  <si>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</si>
  <si>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</si>
  <si>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</si>
  <si>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</si>
  <si>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</si>
  <si>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</si>
  <si>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</si>
  <si>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</si>
  <si>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</si>
  <si>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</si>
  <si>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</si>
  <si>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</si>
  <si>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</si>
  <si>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</si>
  <si>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</si>
  <si>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</si>
  <si>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</si>
  <si>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</si>
  <si>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</si>
  <si>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</si>
  <si>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</si>
  <si>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</si>
  <si>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</si>
  <si>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</si>
  <si>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</si>
  <si>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</si>
  <si>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</si>
  <si>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</si>
  <si>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</si>
  <si>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</si>
  <si>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</si>
  <si>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</si>
  <si>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</si>
  <si>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</si>
  <si>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</si>
  <si>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</si>
  <si>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</si>
  <si>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</si>
  <si>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</si>
  <si>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</si>
  <si>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</si>
  <si>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</si>
  <si>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</si>
  <si>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</si>
  <si>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</si>
  <si>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</si>
  <si>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</si>
  <si>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</si>
  <si>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</si>
  <si>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</si>
  <si>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</si>
  <si>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</si>
  <si>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</si>
  <si>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</si>
  <si>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</si>
  <si>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</si>
  <si>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</si>
  <si>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</si>
  <si>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</si>
  <si>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</si>
  <si>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</si>
  <si>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</si>
  <si>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</si>
  <si>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</si>
  <si>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</si>
  <si>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</si>
  <si>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</si>
  <si>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</si>
  <si>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</si>
  <si>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</si>
  <si>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</si>
  <si>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</si>
  <si>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</si>
  <si>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</si>
  <si>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</si>
  <si>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</si>
  <si>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</si>
  <si>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</si>
  <si>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</si>
  <si>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</si>
  <si>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</si>
  <si>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</si>
  <si>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</si>
  <si>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</si>
  <si>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</si>
  <si>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</si>
  <si>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</si>
  <si>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</si>
  <si>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</si>
  <si>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</si>
  <si>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</si>
  <si>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</si>
  <si>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</si>
  <si>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</si>
  <si>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</si>
  <si>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</si>
  <si>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</si>
  <si>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</si>
  <si>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</si>
  <si>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</si>
  <si>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</si>
  <si>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</si>
  <si>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</si>
  <si>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</si>
  <si>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</si>
  <si>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</si>
  <si>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</si>
  <si>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</si>
  <si>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</si>
  <si>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</si>
  <si>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</si>
  <si>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</si>
  <si>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</si>
  <si>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</si>
  <si>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</si>
  <si>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</si>
  <si>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</si>
  <si>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</si>
  <si>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</si>
  <si>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</si>
  <si>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</si>
  <si>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</si>
  <si>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</si>
  <si>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</si>
  <si>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</si>
  <si>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</si>
  <si>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</si>
  <si>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</si>
  <si>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</si>
  <si>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</si>
  <si>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</si>
  <si>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</si>
  <si>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</si>
  <si>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</si>
  <si>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</si>
  <si>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</si>
  <si>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</si>
  <si>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</si>
  <si>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</si>
  <si>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</si>
  <si>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</si>
  <si>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</si>
  <si>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</si>
  <si>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</si>
  <si>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</si>
  <si>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</si>
  <si>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</si>
  <si>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</si>
  <si>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</si>
  <si>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</si>
  <si>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</si>
  <si>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</si>
  <si>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</si>
  <si>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</si>
  <si>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</si>
  <si>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</si>
  <si>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</si>
  <si>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</si>
  <si>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</si>
  <si>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</si>
  <si>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</si>
  <si>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</si>
  <si>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</si>
  <si>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</si>
  <si>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</si>
  <si>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</si>
  <si>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</si>
  <si>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</si>
  <si>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</si>
  <si>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</si>
  <si>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</si>
  <si>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</si>
  <si>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</si>
  <si>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</si>
  <si>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</si>
  <si>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</si>
  <si>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</si>
  <si>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</si>
  <si>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</si>
  <si>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</si>
  <si>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</si>
  <si>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</si>
  <si>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</si>
  <si>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</si>
  <si>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</si>
  <si>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</si>
  <si>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</si>
  <si>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</si>
  <si>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</si>
  <si>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</si>
  <si>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</si>
  <si>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</si>
  <si>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</si>
  <si>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</si>
  <si>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</si>
  <si>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</si>
  <si>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</si>
  <si>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</si>
  <si>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</si>
  <si>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</si>
  <si>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</si>
  <si>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</si>
  <si>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</si>
  <si>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</si>
  <si>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</si>
  <si>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</si>
  <si>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</si>
  <si>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</si>
  <si>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</si>
  <si>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</si>
  <si>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</si>
  <si>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</si>
  <si>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</si>
  <si>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</si>
  <si>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</si>
  <si>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</si>
  <si>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</si>
  <si>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</si>
  <si>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</si>
  <si>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</si>
  <si>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</si>
  <si>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</si>
  <si>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</si>
  <si>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</si>
  <si>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</si>
  <si>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</si>
  <si>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</si>
  <si>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</si>
  <si>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</si>
  <si>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</si>
  <si>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</si>
  <si>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</si>
  <si>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</si>
  <si>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</si>
  <si>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</si>
  <si>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</si>
  <si>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</si>
  <si>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</si>
  <si>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</si>
  <si>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</si>
  <si>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</si>
  <si>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</si>
  <si>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</si>
  <si>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</si>
  <si>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</si>
  <si>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</si>
  <si>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</si>
  <si>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</si>
  <si>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</si>
  <si>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</si>
  <si>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</si>
  <si>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</si>
  <si>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</si>
  <si>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</si>
  <si>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</si>
  <si>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</si>
  <si>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</si>
  <si>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</si>
  <si>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</si>
  <si>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</si>
  <si>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</si>
  <si>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</si>
  <si>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</si>
  <si>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</si>
  <si>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</si>
  <si>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</si>
  <si>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</si>
  <si>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</si>
  <si>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</si>
  <si>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</si>
  <si>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</si>
  <si>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</si>
  <si>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</si>
  <si>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</si>
  <si>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</si>
  <si>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</si>
  <si>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</si>
  <si>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</si>
  <si>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</si>
  <si>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</si>
  <si>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</si>
  <si>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</si>
  <si>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</si>
  <si>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</si>
  <si>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</si>
  <si>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</si>
  <si>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</si>
  <si>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</si>
  <si>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</si>
  <si>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</si>
  <si>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</si>
  <si>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</si>
  <si>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</si>
  <si>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</si>
  <si>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</si>
  <si>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</si>
  <si>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</si>
  <si>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</si>
  <si>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</si>
  <si>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</si>
  <si>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</si>
  <si>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</si>
  <si>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</si>
  <si>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</si>
  <si>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</si>
  <si>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</si>
  <si>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</si>
  <si>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</si>
  <si>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</si>
  <si>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</si>
  <si>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</si>
  <si>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</si>
  <si>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</si>
  <si>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</si>
  <si>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</si>
  <si>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</si>
  <si>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</si>
  <si>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</si>
  <si>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</si>
  <si>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</si>
  <si>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</si>
  <si>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</si>
  <si>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</si>
  <si>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</si>
  <si>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</si>
  <si>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</si>
  <si>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</si>
  <si>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</si>
  <si>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</si>
  <si>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</si>
  <si>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</si>
  <si>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</si>
  <si>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</si>
  <si>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</si>
  <si>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</si>
  <si>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</si>
  <si>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</si>
  <si>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</si>
  <si>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</si>
  <si>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</si>
  <si>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</si>
  <si>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</si>
  <si>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</si>
  <si>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</si>
  <si>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</si>
  <si>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</si>
  <si>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</si>
  <si>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</si>
  <si>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</si>
  <si>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</si>
  <si>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</si>
  <si>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</si>
  <si>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</si>
  <si>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</si>
  <si>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</si>
  <si>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</si>
  <si>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</si>
  <si>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</si>
  <si>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</si>
  <si>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</si>
  <si>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</si>
  <si>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</si>
  <si>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</si>
  <si>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</si>
  <si>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</si>
  <si>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</si>
  <si>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</si>
  <si>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</si>
  <si>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</si>
  <si>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</si>
  <si>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</si>
  <si>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</si>
  <si>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</si>
  <si>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</si>
  <si>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</si>
  <si>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</si>
  <si>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</si>
  <si>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</si>
  <si>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</si>
  <si>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</si>
  <si>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</si>
  <si>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</si>
  <si>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</si>
  <si>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</si>
  <si>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</si>
  <si>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</si>
  <si>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</si>
  <si>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</si>
  <si>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</si>
  <si>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</si>
  <si>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</si>
  <si>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</si>
  <si>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</si>
  <si>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</si>
  <si>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</si>
  <si>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</si>
  <si>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</si>
  <si>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</si>
  <si>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</si>
  <si>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</si>
  <si>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</si>
  <si>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</si>
  <si>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</si>
  <si>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</si>
  <si>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</si>
  <si>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</si>
  <si>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</si>
  <si>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</si>
  <si>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</si>
  <si>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</si>
  <si>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</si>
  <si>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</si>
  <si>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</si>
  <si>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</si>
  <si>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</si>
  <si>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</si>
  <si>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</si>
  <si>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</si>
  <si>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</si>
  <si>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</si>
  <si>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</si>
  <si>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</si>
  <si>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</si>
  <si>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</si>
  <si>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</si>
  <si>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</si>
  <si>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</si>
  <si>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</si>
  <si>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</si>
  <si>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</si>
  <si>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</si>
  <si>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</si>
  <si>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</si>
  <si>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</si>
  <si>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</si>
  <si>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</si>
  <si>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</si>
  <si>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</si>
  <si>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</si>
  <si>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</si>
  <si>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</si>
  <si>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</si>
  <si>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</si>
  <si>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</si>
  <si>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</si>
  <si>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</si>
  <si>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</si>
  <si>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</si>
  <si>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</si>
  <si>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</si>
  <si>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</si>
  <si>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</si>
  <si>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</si>
  <si>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</si>
  <si>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</si>
  <si>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</si>
  <si>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</si>
  <si>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</si>
  <si>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</si>
  <si>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</si>
  <si>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</si>
  <si>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</si>
  <si>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</si>
  <si>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</si>
  <si>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</si>
  <si>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</si>
  <si>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</si>
  <si>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</si>
  <si>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</si>
  <si>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</si>
  <si>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</si>
  <si>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</si>
  <si>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</si>
  <si>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</si>
  <si>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</si>
  <si>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</si>
  <si>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</si>
  <si>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</si>
  <si>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</si>
  <si>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</si>
  <si>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</si>
  <si>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</si>
  <si>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</si>
  <si>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</si>
  <si>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</si>
  <si>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</si>
  <si>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</si>
  <si>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</si>
  <si>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</si>
  <si>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</si>
  <si>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</si>
  <si>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</si>
  <si>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</si>
  <si>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</si>
  <si>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</si>
  <si>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</si>
  <si>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</si>
  <si>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</si>
  <si>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</si>
  <si>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</si>
  <si>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</si>
  <si>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</si>
  <si>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</si>
  <si>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</si>
  <si>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</si>
  <si>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</si>
  <si>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</si>
  <si>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</si>
  <si>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</si>
  <si>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</si>
  <si>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</si>
  <si>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</si>
  <si>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</si>
  <si>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</si>
  <si>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</si>
  <si>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</si>
  <si>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</si>
  <si>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</si>
  <si>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</si>
  <si>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</si>
  <si>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</si>
  <si>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</si>
  <si>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</si>
  <si>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</si>
  <si>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</si>
  <si>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</si>
  <si>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</si>
  <si>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</si>
  <si>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</si>
  <si>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</si>
  <si>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</si>
  <si>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</si>
  <si>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</si>
  <si>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</si>
  <si>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</si>
  <si>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</si>
  <si>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</si>
  <si>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</si>
  <si>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</si>
  <si>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</si>
  <si>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</si>
  <si>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</si>
  <si>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</si>
  <si>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</si>
  <si>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</si>
  <si>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</si>
  <si>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</si>
  <si>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</si>
  <si>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</si>
  <si>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</si>
  <si>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</si>
  <si>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</si>
  <si>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</si>
  <si>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</si>
  <si>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</si>
  <si>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</si>
  <si>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</si>
  <si>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</si>
  <si>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</si>
  <si>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</si>
  <si>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</si>
  <si>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</si>
  <si>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</si>
  <si>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</si>
  <si>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</si>
  <si>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</si>
  <si>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</si>
  <si>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</si>
  <si>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</si>
  <si>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</si>
  <si>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</si>
  <si>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</si>
  <si>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</si>
  <si>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</si>
  <si>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</si>
  <si>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</si>
  <si>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</si>
  <si>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</si>
  <si>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</si>
  <si>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</si>
  <si>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</si>
  <si>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</si>
  <si>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</si>
  <si>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</si>
  <si>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</si>
  <si>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</si>
  <si>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</si>
  <si>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</si>
  <si>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</si>
  <si>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</si>
  <si>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</si>
  <si>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</si>
  <si>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</si>
  <si>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</si>
  <si>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</si>
  <si>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</si>
  <si>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</si>
  <si>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</si>
  <si>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</si>
  <si>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</si>
  <si>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</si>
  <si>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</si>
  <si>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</si>
  <si>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</si>
  <si>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</si>
  <si>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</si>
  <si>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</si>
  <si>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</si>
  <si>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</si>
  <si>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</si>
  <si>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</si>
  <si>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</si>
  <si>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</si>
  <si>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</si>
  <si>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</si>
  <si>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</si>
  <si>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</si>
  <si>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</si>
  <si>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</si>
  <si>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</si>
  <si>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</si>
  <si>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</si>
  <si>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</si>
  <si>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</si>
  <si>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</si>
  <si>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</si>
  <si>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</si>
  <si>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</si>
  <si>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</si>
  <si>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</si>
  <si>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</si>
  <si>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</si>
  <si>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</si>
  <si>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</si>
  <si>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</si>
  <si>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</si>
  <si>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</si>
  <si>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</si>
  <si>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</si>
  <si>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</si>
  <si>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</si>
  <si>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</si>
  <si>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</si>
  <si>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</si>
  <si>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</si>
  <si>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</si>
  <si>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</si>
  <si>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</si>
  <si>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</si>
  <si>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</si>
  <si>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</si>
  <si>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</si>
  <si>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</si>
  <si>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</si>
  <si>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</si>
  <si>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</si>
  <si>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</si>
  <si>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</si>
  <si>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</si>
  <si>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</si>
  <si>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</si>
  <si>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</si>
  <si>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</si>
  <si>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</si>
  <si>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</si>
  <si>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</si>
  <si>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</si>
  <si>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</si>
  <si>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</si>
  <si>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</si>
  <si>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</si>
  <si>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</si>
  <si>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</si>
  <si>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</si>
  <si>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</si>
  <si>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</si>
  <si>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</si>
  <si>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</si>
  <si>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</si>
  <si>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</si>
  <si>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</si>
  <si>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</si>
  <si>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</si>
  <si>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</si>
  <si>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</si>
  <si>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</si>
  <si>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</si>
  <si>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</si>
  <si>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</si>
  <si>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</si>
  <si>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</si>
  <si>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</si>
  <si>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</si>
  <si>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</si>
  <si>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</si>
  <si>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</si>
  <si>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</si>
  <si>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</si>
  <si>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</si>
  <si>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</si>
  <si>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</si>
  <si>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</si>
  <si>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</si>
  <si>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</si>
  <si>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</si>
  <si>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</si>
  <si>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</si>
  <si>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</si>
  <si>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</si>
  <si>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</si>
  <si>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</si>
  <si>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</si>
  <si>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</si>
  <si>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</si>
  <si>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</si>
  <si>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</si>
  <si>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</si>
  <si>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</si>
  <si>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</si>
  <si>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</si>
  <si>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</si>
  <si>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</si>
  <si>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</si>
  <si>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</si>
  <si>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</si>
  <si>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</si>
  <si>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</si>
  <si>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</si>
  <si>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</si>
  <si>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</si>
  <si>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</si>
  <si>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</si>
  <si>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</si>
  <si>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</si>
  <si>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</si>
  <si>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</si>
  <si>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</si>
  <si>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</si>
  <si>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</si>
  <si>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</si>
  <si>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</si>
  <si>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</si>
  <si>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</si>
  <si>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</si>
  <si>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</si>
  <si>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</si>
  <si>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</si>
  <si>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</si>
  <si>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</si>
  <si>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</si>
  <si>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</si>
  <si>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</si>
  <si>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</si>
  <si>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</si>
  <si>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</si>
  <si>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</si>
  <si>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</si>
  <si>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</si>
  <si>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</si>
  <si>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</si>
  <si>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</si>
  <si>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</si>
  <si>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</si>
  <si>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</si>
  <si>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</si>
  <si>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</si>
  <si>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</si>
  <si>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</si>
  <si>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</si>
  <si>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</si>
  <si>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</si>
  <si>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</si>
  <si>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</si>
  <si>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</si>
  <si>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</si>
  <si>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</si>
  <si>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</si>
  <si>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</si>
  <si>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</si>
  <si>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</si>
  <si>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</si>
  <si>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</si>
  <si>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</si>
  <si>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</si>
  <si>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</si>
  <si>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</si>
  <si>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</si>
  <si>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</si>
  <si>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</si>
  <si>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</si>
  <si>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</si>
  <si>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</si>
  <si>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</si>
  <si>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</si>
  <si>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</si>
  <si>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</si>
  <si>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</si>
  <si>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</si>
  <si>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</si>
  <si>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</si>
  <si>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</si>
  <si>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</si>
  <si>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</si>
  <si>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</si>
  <si>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</si>
  <si>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</si>
  <si>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</si>
  <si>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</si>
  <si>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</si>
  <si>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</si>
  <si>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</si>
  <si>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</si>
  <si>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</si>
  <si>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</si>
  <si>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</si>
  <si>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</si>
  <si>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</si>
  <si>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</si>
  <si>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</si>
  <si>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</si>
  <si>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</si>
  <si>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</si>
  <si>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</si>
  <si>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</si>
  <si>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</si>
  <si>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</si>
  <si>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</si>
  <si>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</si>
  <si>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</si>
  <si>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</si>
  <si>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</si>
  <si>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</si>
  <si>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</si>
  <si>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</si>
  <si>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</si>
  <si>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</si>
  <si>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</si>
  <si>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</si>
  <si>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</si>
  <si>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</si>
  <si>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</si>
  <si>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</si>
  <si>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</si>
  <si>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</si>
  <si>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</si>
  <si>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</si>
  <si>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</si>
  <si>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</si>
  <si>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</si>
  <si>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</si>
  <si>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</si>
  <si>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</si>
  <si>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</si>
  <si>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</si>
  <si>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</si>
  <si>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</si>
  <si>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</si>
  <si>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</si>
  <si>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</si>
  <si>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</si>
  <si>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</si>
  <si>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</si>
  <si>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</si>
  <si>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</si>
  <si>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</si>
  <si>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</si>
  <si>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</si>
  <si>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</si>
  <si>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</si>
  <si>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</si>
  <si>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</si>
  <si>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</si>
  <si>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</si>
  <si>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</si>
  <si>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</si>
  <si>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</si>
  <si>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</si>
  <si>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</si>
  <si>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</si>
  <si>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</si>
  <si>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</si>
  <si>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</si>
  <si>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</si>
  <si>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</si>
  <si>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</si>
  <si>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</si>
  <si>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</si>
  <si>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</si>
  <si>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</si>
  <si>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</si>
  <si>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</si>
  <si>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</si>
  <si>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</si>
  <si>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</si>
  <si>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</si>
  <si>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</si>
  <si>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</si>
  <si>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</si>
  <si>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</si>
  <si>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</si>
  <si>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</si>
  <si>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</si>
  <si>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</si>
  <si>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</si>
  <si>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</si>
  <si>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</si>
  <si>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</si>
  <si>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</si>
  <si>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</si>
  <si>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</si>
  <si>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</si>
  <si>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</si>
  <si>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</si>
  <si>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</si>
  <si>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</si>
  <si>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</si>
  <si>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</si>
  <si>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</si>
  <si>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</si>
  <si>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</si>
  <si>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</si>
  <si>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</si>
  <si>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</si>
  <si>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</si>
  <si>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</si>
  <si>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</si>
  <si>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</si>
  <si>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</si>
  <si>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</si>
  <si>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</si>
  <si>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</si>
  <si>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</si>
  <si>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</si>
  <si>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</si>
  <si>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</si>
  <si>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</si>
  <si>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</si>
  <si>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</si>
  <si>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</si>
  <si>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</si>
  <si>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</si>
  <si>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</si>
  <si>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</si>
  <si>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</si>
  <si>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</si>
  <si>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</si>
  <si>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</si>
  <si>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</si>
  <si>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</si>
  <si>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</si>
  <si>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</si>
  <si>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</si>
  <si>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</si>
  <si>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</si>
  <si>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</si>
  <si>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</si>
  <si>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</si>
  <si>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</si>
  <si>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</si>
  <si>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</si>
  <si>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</si>
  <si>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</si>
  <si>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</si>
  <si>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</si>
  <si>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</si>
  <si>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</si>
  <si>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</si>
  <si>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</si>
  <si>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</si>
  <si>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</si>
  <si>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</si>
  <si>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</si>
  <si>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</si>
  <si>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</si>
  <si>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</si>
  <si>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</si>
  <si>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</si>
  <si>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</si>
  <si>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</si>
  <si>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</si>
  <si>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</si>
  <si>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</si>
  <si>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</si>
  <si>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</si>
  <si>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</si>
  <si>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</si>
  <si>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</si>
  <si>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</si>
  <si>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</si>
  <si>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</si>
  <si>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</si>
  <si>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</si>
  <si>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</si>
  <si>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</si>
  <si>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</si>
  <si>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</si>
  <si>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</si>
  <si>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</si>
  <si>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</si>
  <si>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</si>
  <si>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</si>
  <si>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</si>
  <si>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</si>
  <si>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</si>
  <si>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</si>
  <si>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</si>
  <si>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</si>
  <si>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</si>
  <si>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</si>
  <si>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</si>
  <si>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</si>
  <si>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</si>
  <si>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</si>
  <si>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</si>
  <si>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</si>
  <si>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</si>
  <si>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</si>
  <si>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</si>
  <si>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</si>
  <si>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</si>
  <si>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</si>
  <si>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</si>
  <si>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</si>
  <si>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</si>
  <si>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</si>
  <si>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</si>
  <si>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</si>
  <si>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</si>
  <si>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</si>
  <si>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</si>
  <si>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</si>
  <si>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</si>
  <si>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</si>
  <si>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</si>
  <si>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</si>
  <si>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</si>
  <si>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</si>
  <si>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</si>
  <si>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</si>
  <si>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</si>
  <si>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</si>
  <si>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</si>
  <si>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</si>
  <si>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</si>
  <si>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</si>
  <si>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</si>
  <si>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</si>
  <si>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</si>
  <si>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</si>
  <si>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</si>
  <si>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</si>
  <si>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</si>
  <si>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</si>
  <si>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</si>
  <si>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</si>
  <si>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</si>
  <si>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</si>
  <si>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</si>
  <si>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</si>
  <si>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</si>
  <si>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</si>
  <si>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</si>
  <si>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</si>
  <si>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</si>
  <si>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</si>
  <si>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</si>
  <si>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</si>
  <si>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</si>
  <si>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</si>
  <si>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</si>
  <si>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</si>
  <si>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</si>
  <si>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</si>
  <si>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</si>
  <si>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</si>
  <si>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</si>
  <si>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</si>
  <si>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</si>
  <si>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</si>
  <si>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</si>
  <si>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</si>
  <si>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</si>
  <si>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</si>
  <si>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</si>
  <si>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</si>
  <si>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</si>
  <si>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</si>
  <si>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</si>
  <si>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</si>
  <si>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</si>
  <si>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</si>
  <si>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</si>
  <si>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</si>
  <si>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</si>
  <si>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</si>
  <si>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</si>
  <si>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</si>
  <si>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</si>
  <si>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</si>
  <si>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</si>
  <si>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</si>
  <si>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</si>
  <si>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</si>
  <si>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</si>
  <si>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</si>
  <si>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</si>
  <si>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</si>
  <si>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</si>
  <si>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</si>
  <si>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</si>
  <si>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</si>
  <si>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</si>
  <si>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</si>
  <si>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</si>
  <si>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</si>
  <si>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</si>
  <si>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</si>
  <si>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</si>
  <si>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</si>
  <si>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</si>
  <si>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</si>
  <si>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</si>
  <si>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</si>
  <si>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</si>
  <si>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</si>
  <si>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</si>
  <si>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</si>
  <si>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</si>
  <si>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</si>
  <si>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</si>
  <si>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</si>
  <si>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</si>
  <si>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</si>
  <si>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</si>
  <si>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</si>
  <si>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</si>
  <si>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</si>
  <si>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</si>
  <si>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</si>
  <si>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</si>
  <si>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</si>
  <si>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</si>
  <si>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</si>
  <si>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</si>
  <si>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</si>
  <si>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</si>
  <si>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</si>
  <si>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</si>
  <si>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</si>
  <si>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</si>
  <si>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</si>
  <si>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</si>
  <si>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</si>
  <si>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</si>
  <si>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</si>
  <si>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</si>
  <si>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</si>
  <si>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</si>
  <si>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</si>
  <si>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</si>
  <si>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</si>
  <si>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</si>
  <si>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</si>
  <si>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</si>
  <si>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</si>
  <si>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</si>
  <si>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</si>
  <si>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</si>
  <si>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</si>
  <si>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</si>
  <si>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</si>
  <si>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</si>
  <si>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</si>
  <si>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</si>
  <si>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</si>
  <si>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</si>
  <si>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</si>
  <si>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</si>
  <si>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</si>
  <si>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</si>
  <si>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</si>
  <si>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</si>
  <si>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</si>
  <si>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</si>
  <si>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</si>
  <si>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</si>
  <si>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</si>
  <si>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</si>
  <si>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</si>
  <si>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</si>
  <si>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</si>
  <si>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</si>
  <si>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</si>
  <si>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</si>
  <si>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</si>
  <si>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</si>
  <si>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</si>
  <si>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</si>
  <si>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</si>
  <si>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</si>
  <si>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</si>
  <si>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</si>
  <si>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</si>
  <si>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</si>
  <si>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</si>
  <si>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</si>
  <si>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</si>
  <si>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</si>
  <si>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</si>
  <si>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</si>
  <si>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</si>
  <si>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</si>
  <si>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</si>
  <si>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</si>
  <si>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</si>
  <si>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</si>
  <si>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</si>
  <si>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</si>
  <si>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</si>
  <si>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</si>
  <si>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</si>
  <si>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</si>
  <si>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</si>
  <si>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</si>
  <si>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</si>
  <si>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</si>
  <si>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</si>
  <si>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</si>
  <si>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</si>
  <si>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</si>
  <si>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</si>
  <si>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</si>
  <si>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</si>
  <si>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</si>
  <si>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</si>
  <si>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</si>
  <si>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</si>
  <si>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</si>
  <si>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</si>
  <si>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</si>
  <si>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</si>
  <si>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</si>
  <si>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</si>
  <si>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</si>
  <si>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</si>
  <si>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</si>
  <si>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</si>
  <si>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</si>
  <si>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</si>
  <si>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</si>
  <si>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</si>
  <si>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</si>
  <si>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</si>
  <si>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</si>
  <si>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</si>
  <si>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</si>
  <si>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</si>
  <si>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</si>
  <si>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</si>
  <si>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</si>
  <si>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</si>
  <si>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</si>
  <si>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</si>
  <si>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</si>
  <si>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</si>
  <si>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</si>
  <si>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</si>
  <si>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</si>
  <si>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</si>
  <si>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</si>
  <si>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</si>
  <si>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</si>
  <si>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</si>
  <si>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</si>
  <si>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</si>
  <si>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</si>
  <si>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</si>
  <si>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</si>
  <si>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</si>
  <si>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</si>
  <si>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</si>
  <si>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</si>
  <si>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</si>
  <si>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</si>
  <si>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</si>
  <si>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</si>
  <si>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</si>
  <si>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</si>
  <si>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</si>
  <si>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</si>
  <si>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</si>
  <si>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</si>
  <si>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</si>
  <si>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</si>
  <si>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</si>
  <si>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</si>
  <si>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</si>
  <si>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</si>
  <si>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</si>
  <si>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</si>
  <si>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</si>
  <si>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</si>
  <si>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</si>
  <si>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</si>
  <si>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</si>
  <si>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</si>
  <si>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</si>
  <si>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</si>
  <si>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</si>
  <si>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</si>
  <si>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</si>
  <si>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</si>
  <si>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</si>
  <si>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</si>
  <si>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</si>
  <si>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</si>
  <si>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</si>
  <si>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</si>
  <si>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</si>
  <si>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</si>
  <si>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</si>
  <si>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</si>
  <si>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</si>
  <si>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</si>
  <si>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</si>
  <si>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</si>
  <si>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</si>
  <si>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</si>
  <si>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</si>
  <si>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</si>
  <si>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</si>
  <si>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</si>
  <si>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</si>
  <si>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</si>
  <si>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</si>
  <si>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</si>
  <si>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</si>
  <si>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</si>
  <si>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</si>
  <si>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</si>
  <si>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</si>
  <si>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</si>
  <si>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</si>
  <si>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</si>
  <si>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</si>
  <si>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</si>
  <si>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</si>
  <si>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</si>
  <si>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</si>
  <si>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</si>
  <si>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</si>
  <si>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</si>
  <si>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</si>
  <si>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</si>
  <si>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</si>
  <si>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</si>
  <si>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</si>
  <si>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</si>
  <si>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</si>
  <si>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</si>
  <si>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</si>
  <si>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</si>
  <si>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</si>
  <si>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</si>
  <si>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</si>
  <si>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</si>
  <si>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</si>
  <si>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</si>
  <si>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</si>
  <si>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</si>
  <si>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</si>
  <si>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</si>
  <si>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</si>
  <si>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</si>
  <si>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</si>
  <si>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</si>
  <si>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</si>
  <si>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</si>
  <si>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</si>
  <si>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</si>
  <si>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</si>
  <si>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</si>
  <si>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</si>
  <si>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</si>
  <si>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</si>
  <si>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</si>
  <si>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</si>
  <si>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</si>
  <si>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</si>
  <si>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</si>
  <si>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</si>
  <si>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</si>
  <si>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</si>
  <si>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</si>
  <si>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</si>
  <si>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</si>
  <si>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</si>
  <si>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</si>
  <si>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</si>
  <si>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</si>
  <si>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</si>
  <si>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</si>
  <si>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</si>
  <si>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</si>
  <si>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</si>
  <si>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</si>
  <si>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</si>
  <si>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</si>
  <si>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</si>
  <si>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</si>
  <si>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</si>
  <si>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</si>
  <si>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</si>
  <si>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</si>
  <si>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</si>
  <si>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</si>
  <si>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</si>
  <si>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</si>
  <si>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</si>
  <si>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</si>
  <si>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</si>
  <si>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</si>
  <si>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</si>
  <si>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</si>
  <si>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</si>
  <si>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</si>
  <si>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</si>
  <si>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</si>
  <si>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</si>
  <si>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</si>
  <si>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</si>
  <si>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</si>
  <si>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</si>
  <si>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</si>
  <si>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</si>
  <si>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</si>
  <si>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</si>
  <si>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</si>
  <si>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</si>
  <si>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</si>
  <si>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</si>
  <si>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</si>
  <si>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</si>
  <si>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</si>
  <si>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</si>
  <si>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</si>
  <si>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</si>
  <si>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</si>
  <si>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</si>
  <si>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</si>
  <si>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</si>
  <si>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</si>
  <si>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</si>
  <si>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</si>
  <si>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</si>
  <si>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</si>
  <si>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</si>
  <si>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</si>
  <si>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</si>
  <si>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</si>
  <si>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</si>
  <si>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</si>
  <si>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</si>
  <si>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</si>
  <si>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</si>
  <si>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</si>
  <si>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</si>
  <si>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</si>
  <si>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</si>
  <si>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</si>
  <si>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</si>
  <si>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</si>
  <si>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</si>
  <si>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</si>
  <si>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</si>
  <si>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</si>
  <si>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</si>
  <si>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</si>
  <si>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</si>
  <si>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</si>
  <si>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</si>
  <si>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</si>
  <si>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</si>
  <si>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</si>
  <si>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</si>
  <si>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</si>
  <si>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</si>
  <si>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</si>
  <si>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</si>
  <si>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</si>
  <si>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</si>
  <si>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</si>
  <si>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</si>
  <si>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</si>
  <si>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</si>
  <si>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</si>
  <si>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</si>
  <si>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</si>
  <si>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</si>
  <si>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</si>
  <si>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</si>
  <si>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</si>
  <si>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</si>
  <si>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</si>
  <si>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</si>
  <si>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</si>
  <si>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</si>
  <si>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</si>
  <si>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</si>
  <si>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</si>
  <si>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</si>
  <si>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</si>
  <si>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</si>
  <si>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</si>
  <si>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</si>
  <si>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</si>
  <si>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</si>
  <si>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</si>
  <si>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</si>
  <si>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</si>
  <si>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</si>
  <si>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</si>
  <si>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</si>
  <si>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</si>
  <si>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</si>
  <si>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</si>
  <si>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</si>
  <si>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</si>
  <si>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</si>
  <si>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</si>
  <si>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</si>
  <si>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</si>
  <si>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</si>
  <si>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</si>
  <si>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</si>
  <si>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</si>
  <si>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</si>
  <si>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</si>
  <si>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</si>
  <si>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</si>
  <si>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</si>
  <si>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</si>
  <si>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</si>
  <si>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</si>
  <si>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</si>
  <si>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</si>
  <si>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</si>
  <si>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</si>
  <si>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</si>
  <si>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</si>
  <si>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</si>
  <si>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</si>
  <si>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</si>
  <si>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</si>
  <si>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</si>
  <si>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</si>
  <si>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</si>
  <si>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</si>
  <si>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</si>
  <si>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</si>
  <si>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</si>
  <si>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</si>
  <si>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</si>
  <si>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</si>
  <si>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</si>
  <si>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</si>
  <si>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</si>
  <si>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</si>
  <si>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</si>
  <si>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</si>
  <si>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</si>
  <si>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</si>
  <si>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</si>
  <si>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</si>
  <si>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</si>
  <si>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</si>
  <si>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</si>
  <si>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</si>
  <si>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</si>
  <si>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</si>
  <si>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</si>
  <si>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</si>
  <si>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</si>
  <si>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</si>
  <si>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</si>
  <si>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</si>
  <si>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</si>
  <si>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</si>
  <si>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</si>
  <si>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</si>
  <si>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</si>
  <si>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</si>
  <si>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</si>
  <si>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</si>
  <si>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</si>
  <si>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</si>
  <si>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</si>
  <si>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</si>
  <si>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</si>
  <si>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</si>
  <si>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</si>
  <si>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</si>
  <si>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</si>
  <si>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</si>
  <si>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</si>
  <si>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</si>
  <si>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</si>
  <si>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</si>
  <si>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</si>
  <si>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</si>
  <si>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</si>
  <si>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</si>
  <si>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</si>
  <si>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</si>
  <si>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</si>
  <si>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</si>
  <si>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</si>
  <si>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</si>
  <si>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</si>
  <si>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</si>
  <si>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</si>
  <si>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</si>
  <si>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</si>
  <si>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</si>
  <si>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</si>
  <si>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</si>
  <si>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</si>
  <si>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</si>
  <si>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</si>
  <si>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</si>
  <si>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</si>
  <si>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</si>
  <si>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</si>
  <si>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</si>
  <si>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</si>
  <si>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</si>
  <si>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</si>
  <si>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</si>
  <si>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</si>
  <si>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</si>
  <si>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</si>
  <si>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</si>
  <si>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</si>
  <si>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</si>
  <si>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</si>
  <si>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</si>
  <si>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</si>
  <si>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</si>
  <si>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</si>
  <si>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</si>
  <si>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</si>
  <si>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</si>
  <si>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</si>
  <si>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</si>
  <si>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</si>
  <si>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</si>
  <si>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</si>
  <si>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</si>
  <si>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</si>
  <si>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</si>
  <si>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</si>
  <si>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</si>
  <si>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</si>
  <si>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</si>
  <si>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</si>
  <si>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</si>
  <si>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</si>
  <si>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</si>
  <si>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</si>
  <si>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</si>
  <si>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</si>
  <si>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</si>
  <si>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</si>
  <si>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</si>
  <si>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</si>
  <si>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</si>
  <si>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</si>
  <si>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</si>
  <si>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</si>
  <si>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</si>
  <si>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</si>
  <si>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</si>
  <si>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</si>
  <si>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</si>
  <si>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</si>
  <si>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</si>
  <si>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</si>
  <si>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</si>
  <si>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</si>
  <si>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</si>
  <si>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</si>
  <si>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</si>
  <si>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</si>
  <si>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</si>
  <si>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</si>
  <si>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</si>
  <si>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</si>
  <si>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</si>
  <si>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</si>
  <si>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</si>
  <si>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</si>
  <si>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</si>
  <si>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</si>
  <si>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</si>
  <si>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</si>
  <si>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</si>
  <si>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</si>
  <si>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</si>
  <si>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</si>
  <si>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</si>
  <si>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</si>
  <si>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</si>
  <si>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</si>
  <si>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</si>
  <si>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</si>
  <si>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</si>
  <si>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</si>
  <si>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</si>
  <si>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</si>
  <si>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</si>
  <si>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</si>
  <si>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</si>
  <si>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</si>
  <si>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</si>
  <si>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</si>
  <si>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</si>
  <si>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</si>
  <si>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</si>
  <si>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</si>
  <si>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</si>
  <si>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</si>
  <si>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</si>
  <si>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</si>
  <si>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</si>
  <si>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</si>
  <si>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</si>
  <si>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</si>
  <si>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</si>
  <si>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</si>
  <si>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</si>
  <si>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</si>
  <si>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</si>
  <si>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</si>
  <si>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</si>
  <si>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</si>
  <si>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</si>
  <si>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</si>
  <si>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</si>
  <si>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</si>
  <si>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</si>
  <si>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</si>
  <si>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</si>
  <si>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</si>
  <si>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</si>
  <si>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</si>
  <si>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</si>
  <si>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</si>
  <si>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</si>
  <si>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</si>
  <si>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</si>
  <si>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</si>
  <si>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</si>
  <si>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</si>
  <si>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</si>
  <si>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</si>
  <si>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</si>
  <si>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</si>
  <si>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</si>
  <si>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</si>
  <si>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</si>
  <si>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</si>
  <si>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</si>
  <si>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</si>
  <si>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</si>
  <si>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</si>
  <si>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</si>
  <si>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</si>
  <si>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</si>
  <si>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</si>
  <si>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</si>
  <si>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</si>
  <si>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</si>
  <si>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</si>
  <si>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</si>
  <si>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</si>
  <si>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</si>
  <si>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</si>
  <si>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</si>
  <si>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</si>
  <si>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</si>
  <si>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</si>
  <si>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</si>
  <si>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</si>
  <si>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</si>
  <si>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</si>
  <si>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</si>
  <si>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</si>
  <si>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</si>
  <si>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</si>
  <si>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</si>
  <si>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</si>
  <si>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</si>
  <si>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</si>
  <si>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</si>
  <si>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</si>
  <si>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</si>
  <si>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</si>
  <si>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</si>
  <si>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</si>
  <si>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</si>
  <si>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</si>
  <si>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</si>
  <si>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</si>
  <si>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</si>
  <si>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</si>
  <si>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</si>
  <si>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</si>
  <si>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</si>
  <si>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</si>
  <si>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</si>
  <si>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</si>
  <si>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</si>
  <si>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</si>
  <si>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</si>
  <si>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</si>
  <si>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</si>
  <si>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</si>
  <si>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</si>
  <si>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</si>
  <si>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</si>
  <si>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</si>
  <si>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</si>
  <si>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</si>
  <si>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</si>
  <si>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</si>
  <si>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</si>
  <si>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</si>
  <si>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</si>
  <si>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</si>
  <si>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</si>
  <si>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</si>
  <si>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</si>
  <si>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</si>
  <si>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</si>
  <si>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</si>
  <si>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</si>
  <si>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</si>
  <si>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</si>
  <si>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</si>
  <si>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</si>
  <si>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</si>
  <si>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</si>
  <si>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</si>
  <si>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</si>
  <si>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</si>
  <si>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</si>
  <si>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</si>
  <si>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</si>
  <si>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</si>
  <si>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</si>
  <si>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</si>
  <si>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</si>
  <si>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</si>
  <si>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</si>
  <si>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</si>
  <si>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</si>
  <si>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</si>
  <si>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</si>
  <si>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</si>
  <si>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</si>
  <si>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</si>
  <si>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</si>
  <si>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</si>
  <si>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</si>
  <si>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</si>
  <si>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</si>
  <si>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</si>
  <si>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</si>
  <si>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</si>
  <si>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</si>
  <si>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</si>
  <si>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</si>
  <si>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</si>
  <si>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</si>
  <si>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</si>
  <si>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</si>
  <si>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</si>
  <si>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</si>
  <si>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</si>
  <si>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</si>
  <si>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</si>
  <si>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</si>
  <si>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</si>
  <si>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</si>
  <si>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</si>
  <si>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</si>
  <si>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</si>
  <si>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</si>
  <si>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</si>
  <si>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</si>
  <si>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</si>
  <si>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</si>
  <si>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</si>
  <si>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</si>
  <si>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</si>
  <si>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</si>
  <si>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</si>
  <si>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</si>
  <si>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</si>
  <si>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</si>
  <si>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</si>
  <si>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</si>
  <si>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</si>
  <si>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</si>
  <si>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</si>
  <si>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</si>
  <si>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</si>
  <si>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</si>
  <si>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</si>
  <si>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</si>
  <si>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</si>
  <si>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</si>
  <si>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</si>
  <si>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</si>
  <si>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</si>
  <si>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</si>
  <si>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</si>
  <si>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</si>
  <si>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</si>
  <si>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</si>
  <si>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</si>
  <si>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</si>
  <si>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</si>
  <si>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</si>
  <si>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</si>
  <si>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</si>
  <si>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</si>
  <si>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</si>
  <si>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</si>
  <si>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</si>
  <si>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</si>
  <si>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</si>
  <si>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</si>
  <si>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</si>
  <si>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</si>
  <si>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</si>
  <si>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</si>
  <si>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</si>
  <si>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</si>
  <si>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</si>
  <si>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</si>
  <si>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</si>
  <si>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</si>
  <si>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</si>
  <si>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</si>
  <si>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</si>
  <si>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</si>
  <si>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</si>
  <si>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</si>
  <si>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</si>
  <si>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</si>
  <si>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</si>
  <si>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</si>
  <si>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</si>
  <si>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</si>
  <si>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</si>
  <si>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</si>
  <si>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</si>
  <si>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</si>
  <si>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</si>
  <si>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</si>
  <si>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</si>
  <si>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</si>
  <si>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</si>
  <si>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</si>
  <si>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</si>
  <si>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</si>
  <si>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</si>
  <si>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</si>
  <si>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</si>
  <si>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</si>
  <si>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</si>
  <si>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</si>
  <si>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</si>
  <si>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</si>
  <si>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</si>
  <si>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</si>
  <si>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</si>
  <si>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</si>
  <si>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</si>
  <si>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</si>
  <si>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</si>
  <si>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</si>
  <si>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</si>
  <si>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</si>
  <si>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</si>
  <si>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</si>
  <si>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</si>
  <si>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</si>
  <si>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</si>
  <si>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</si>
  <si>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</si>
  <si>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</si>
  <si>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</si>
  <si>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</si>
  <si>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</si>
  <si>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</si>
  <si>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</si>
  <si>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</si>
  <si>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</si>
  <si>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</si>
  <si>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</si>
  <si>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</si>
  <si>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</si>
  <si>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</si>
  <si>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</si>
  <si>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</si>
  <si>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</si>
  <si>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</si>
  <si>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</si>
  <si>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</si>
  <si>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</si>
  <si>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</si>
  <si>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</si>
  <si>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</si>
  <si>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</si>
  <si>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</si>
  <si>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</si>
  <si>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</si>
  <si>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</si>
  <si>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</si>
  <si>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</si>
  <si>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</si>
  <si>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</si>
  <si>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</si>
  <si>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</si>
  <si>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</si>
  <si>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</si>
  <si>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</si>
  <si>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</si>
  <si>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</si>
  <si>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</si>
  <si>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</si>
  <si>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</si>
  <si>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</si>
  <si>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</si>
  <si>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</si>
  <si>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</si>
  <si>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</si>
  <si>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</si>
  <si>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</si>
  <si>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</si>
  <si>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</si>
  <si>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</si>
  <si>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</si>
  <si>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</si>
  <si>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</si>
  <si>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</si>
  <si>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</si>
  <si>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</si>
  <si>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</si>
  <si>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</si>
  <si>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</si>
  <si>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</si>
  <si>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</si>
  <si>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</si>
  <si>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</si>
  <si>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</si>
  <si>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</si>
  <si>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</si>
  <si>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</si>
  <si>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</si>
  <si>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</si>
  <si>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</si>
  <si>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</si>
  <si>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</si>
  <si>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</si>
  <si>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</si>
  <si>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</si>
  <si>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</si>
  <si>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</si>
  <si>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</si>
  <si>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</si>
  <si>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</si>
  <si>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</si>
  <si>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</si>
  <si>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</si>
  <si>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</si>
  <si>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</si>
  <si>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</si>
  <si>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</si>
  <si>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</si>
  <si>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</si>
  <si>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</si>
  <si>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</si>
  <si>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</si>
  <si>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</si>
  <si>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</si>
  <si>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</si>
  <si>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</si>
  <si>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</si>
  <si>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</si>
  <si>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</si>
  <si>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</si>
  <si>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</si>
  <si>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</si>
  <si>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</si>
  <si>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</si>
  <si>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</si>
  <si>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</si>
  <si>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</si>
  <si>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</si>
  <si>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</si>
  <si>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</si>
  <si>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</si>
  <si>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</si>
  <si>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</si>
  <si>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</si>
  <si>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</si>
  <si>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</si>
  <si>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</si>
  <si>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</si>
  <si>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</si>
  <si>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</si>
  <si>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</si>
  <si>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</si>
  <si>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</si>
  <si>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</si>
  <si>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</si>
  <si>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</si>
  <si>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</si>
  <si>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</si>
  <si>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</si>
  <si>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</si>
  <si>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</si>
  <si>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</si>
  <si>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</si>
  <si>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</si>
  <si>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</si>
  <si>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</si>
  <si>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</si>
  <si>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</si>
  <si>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</si>
  <si>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</si>
  <si>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</si>
  <si>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</si>
  <si>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</si>
  <si>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</si>
  <si>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</si>
  <si>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</si>
  <si>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</si>
  <si>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</si>
  <si>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</si>
  <si>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</si>
  <si>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</si>
  <si>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</si>
  <si>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</si>
  <si>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</si>
  <si>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</si>
  <si>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</si>
  <si>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</si>
  <si>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</si>
  <si>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</si>
  <si>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</si>
  <si>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</si>
  <si>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</si>
  <si>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</si>
  <si>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</si>
  <si>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</si>
  <si>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</si>
  <si>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</si>
  <si>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</si>
  <si>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</si>
  <si>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</si>
  <si>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</si>
  <si>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</si>
  <si>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</si>
  <si>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</si>
  <si>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</si>
  <si>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</si>
  <si>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</si>
  <si>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</si>
  <si>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</si>
  <si>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</si>
  <si>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</si>
  <si>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</si>
  <si>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</si>
  <si>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</si>
  <si>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</si>
  <si>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</si>
  <si>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</si>
  <si>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</si>
  <si>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</si>
  <si>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</si>
  <si>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</si>
  <si>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</si>
  <si>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</si>
  <si>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</si>
  <si>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</si>
  <si>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</si>
  <si>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</si>
  <si>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</si>
  <si>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</si>
  <si>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</si>
  <si>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</si>
  <si>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</si>
  <si>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</si>
  <si>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</si>
  <si>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</si>
  <si>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</si>
  <si>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</si>
  <si>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</si>
  <si>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</si>
  <si>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</si>
  <si>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</si>
  <si>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</si>
  <si>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</si>
  <si>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</si>
  <si>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</si>
  <si>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</si>
  <si>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</si>
  <si>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</si>
  <si>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</si>
  <si>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</si>
  <si>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</si>
  <si>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</si>
  <si>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</si>
  <si>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</si>
  <si>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</si>
  <si>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</si>
  <si>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</si>
  <si>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</si>
  <si>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</si>
  <si>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</si>
  <si>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</si>
  <si>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</si>
  <si>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</si>
  <si>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</si>
  <si>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</si>
  <si>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</si>
  <si>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</si>
  <si>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</si>
  <si>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</si>
  <si>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</si>
  <si>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</si>
  <si>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</si>
  <si>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</si>
  <si>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</si>
  <si>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</si>
  <si>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</si>
  <si>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</si>
  <si>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</si>
  <si>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</si>
  <si>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</si>
  <si>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</si>
  <si>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</si>
  <si>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</si>
  <si>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</si>
  <si>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</si>
  <si>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</si>
  <si>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</si>
  <si>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</si>
  <si>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</si>
  <si>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</si>
  <si>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</si>
  <si>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</si>
  <si>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</si>
  <si>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</si>
  <si>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</si>
  <si>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</si>
  <si>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</si>
  <si>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</si>
  <si>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</si>
  <si>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</si>
  <si>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</si>
  <si>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</si>
  <si>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</si>
  <si>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</si>
  <si>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</si>
  <si>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</si>
  <si>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</si>
  <si>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</si>
  <si>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</si>
  <si>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</si>
  <si>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</si>
  <si>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</si>
  <si>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</si>
  <si>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</si>
  <si>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</si>
  <si>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</si>
  <si>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</si>
  <si>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</si>
  <si>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</si>
  <si>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</si>
  <si>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</si>
  <si>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</si>
  <si>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</si>
  <si>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</si>
  <si>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</si>
  <si>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</si>
  <si>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</si>
  <si>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</si>
  <si>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</si>
  <si>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</si>
  <si>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</si>
  <si>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</si>
  <si>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</si>
  <si>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</si>
  <si>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</si>
  <si>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</si>
  <si>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</si>
  <si>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</si>
  <si>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</si>
  <si>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</si>
  <si>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</si>
  <si>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</si>
  <si>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</si>
  <si>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</si>
  <si>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</si>
  <si>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</si>
  <si>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</si>
  <si>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</si>
  <si>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</si>
  <si>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</si>
  <si>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</si>
  <si>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</si>
  <si>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</si>
  <si>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</si>
  <si>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</si>
  <si>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</si>
  <si>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</si>
  <si>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</si>
  <si>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</si>
  <si>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</si>
  <si>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</si>
  <si>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</si>
  <si>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</si>
  <si>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</si>
  <si>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</si>
  <si>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</si>
  <si>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</si>
  <si>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</si>
  <si>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</si>
  <si>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</si>
  <si>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</si>
  <si>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</si>
  <si>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</si>
  <si>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</si>
  <si>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</si>
  <si>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</si>
  <si>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</si>
  <si>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</si>
  <si>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</si>
  <si>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</si>
  <si>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</si>
  <si>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</si>
  <si>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</si>
  <si>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</si>
  <si>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</si>
  <si>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</si>
  <si>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</si>
  <si>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</si>
  <si>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</si>
  <si>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</si>
  <si>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</si>
  <si>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</si>
  <si>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</si>
  <si>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</si>
  <si>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</si>
  <si>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</si>
  <si>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</si>
  <si>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</si>
  <si>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</si>
  <si>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</si>
  <si>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</si>
  <si>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</si>
  <si>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</si>
  <si>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</si>
  <si>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</si>
  <si>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</si>
  <si>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</si>
  <si>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</si>
  <si>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</si>
  <si>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</si>
  <si>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</si>
  <si>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</si>
  <si>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</si>
  <si>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</si>
  <si>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</si>
  <si>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</si>
  <si>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</si>
  <si>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</si>
  <si>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</si>
  <si>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</si>
  <si>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</si>
  <si>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</si>
  <si>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</si>
  <si>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</si>
  <si>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</si>
  <si>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</si>
  <si>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</si>
  <si>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</si>
  <si>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</si>
  <si>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</si>
  <si>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</si>
  <si>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</si>
  <si>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</si>
  <si>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</si>
  <si>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</si>
  <si>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</si>
  <si>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</si>
  <si>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</si>
  <si>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</si>
  <si>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</si>
  <si>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</si>
  <si>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</si>
  <si>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</si>
  <si>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</si>
  <si>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</si>
  <si>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</si>
  <si>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</si>
  <si>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</si>
  <si>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</si>
  <si>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</si>
  <si>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</si>
  <si>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</si>
  <si>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</si>
  <si>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</si>
  <si>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</si>
  <si>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</si>
  <si>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</si>
  <si>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</si>
  <si>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</si>
  <si>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</si>
  <si>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</si>
  <si>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</si>
  <si>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</si>
  <si>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</si>
  <si>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</si>
  <si>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</si>
  <si>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</si>
  <si>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</si>
  <si>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</si>
  <si>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</si>
  <si>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</si>
  <si>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</si>
  <si>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</si>
  <si>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</si>
  <si>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</si>
  <si>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</si>
  <si>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</si>
  <si>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</si>
  <si>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</si>
  <si>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</si>
  <si>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</si>
  <si>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</si>
  <si>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</si>
  <si>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</si>
  <si>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</si>
  <si>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</si>
  <si>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</si>
  <si>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</si>
  <si>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</si>
  <si>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</si>
  <si>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</si>
  <si>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</si>
  <si>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</si>
  <si>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</si>
  <si>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</si>
  <si>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</si>
  <si>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</si>
  <si>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</si>
  <si>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</si>
  <si>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</si>
  <si>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</si>
  <si>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</si>
  <si>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</si>
  <si>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</si>
  <si>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</si>
  <si>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</si>
  <si>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</si>
  <si>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</si>
  <si>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</si>
  <si>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</si>
  <si>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</si>
  <si>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</si>
  <si>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</si>
  <si>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</si>
  <si>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</si>
  <si>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</si>
  <si>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</si>
  <si>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</si>
  <si>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</si>
  <si>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</si>
  <si>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</si>
  <si>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</si>
  <si>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</si>
  <si>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</si>
  <si>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</si>
  <si>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</si>
  <si>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</si>
  <si>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</si>
  <si>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</si>
  <si>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</si>
  <si>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</si>
  <si>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</si>
  <si>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</si>
  <si>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</si>
  <si>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</si>
  <si>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</si>
  <si>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</si>
  <si>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</si>
  <si>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</si>
  <si>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</si>
  <si>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</si>
  <si>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</si>
  <si>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</si>
  <si>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</si>
  <si>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</si>
  <si>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</si>
  <si>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</si>
  <si>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</si>
  <si>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</si>
  <si>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</si>
  <si>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</si>
  <si>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</si>
  <si>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</si>
  <si>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</si>
  <si>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</si>
  <si>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</si>
  <si>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</si>
  <si>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</si>
  <si>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</si>
  <si>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</si>
  <si>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</si>
  <si>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</si>
  <si>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</si>
  <si>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</si>
  <si>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</si>
  <si>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</si>
  <si>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</si>
  <si>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</si>
  <si>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</si>
  <si>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</si>
  <si>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</si>
  <si>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</si>
  <si>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</si>
  <si>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</si>
  <si>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</si>
  <si>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</si>
  <si>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</si>
  <si>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</si>
  <si>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</si>
  <si>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</si>
  <si>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</si>
  <si>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</si>
  <si>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</si>
  <si>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</si>
  <si>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</si>
  <si>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</si>
  <si>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</si>
  <si>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</si>
  <si>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</si>
  <si>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</si>
  <si>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</si>
  <si>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</si>
  <si>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</si>
  <si>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</si>
  <si>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</si>
  <si>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</si>
  <si>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</si>
  <si>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</si>
  <si>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</si>
  <si>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</si>
  <si>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</si>
  <si>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</si>
  <si>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</si>
  <si>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</si>
  <si>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</si>
  <si>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</si>
  <si>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</si>
  <si>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</si>
  <si>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</si>
  <si>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</si>
  <si>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</si>
  <si>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</si>
  <si>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</si>
  <si>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</si>
  <si>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</si>
  <si>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</si>
  <si>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</si>
  <si>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</si>
  <si>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</si>
  <si>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</si>
  <si>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</si>
  <si>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</si>
  <si>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</si>
  <si>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</si>
  <si>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</si>
  <si>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</si>
  <si>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</si>
  <si>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</si>
  <si>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</si>
  <si>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</si>
  <si>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</si>
  <si>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</si>
  <si>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</si>
  <si>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</si>
  <si>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</si>
  <si>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</si>
  <si>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</si>
  <si>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</si>
  <si>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</si>
  <si>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</si>
  <si>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</si>
  <si>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</si>
  <si>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</si>
  <si>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</si>
  <si>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</si>
  <si>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</si>
  <si>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</si>
  <si>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</si>
  <si>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</si>
  <si>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</si>
  <si>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</si>
  <si>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</si>
  <si>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</si>
  <si>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</si>
  <si>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</si>
  <si>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</si>
  <si>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</si>
  <si>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</si>
  <si>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</si>
  <si>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</si>
  <si>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</si>
  <si>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</si>
  <si>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</si>
  <si>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</si>
  <si>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</si>
  <si>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</si>
  <si>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</si>
  <si>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</si>
  <si>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</si>
  <si>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</si>
  <si>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</si>
  <si>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</si>
  <si>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</si>
  <si>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</si>
  <si>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</si>
  <si>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</si>
  <si>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</si>
  <si>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</si>
  <si>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</si>
  <si>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</si>
  <si>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</si>
  <si>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</si>
  <si>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</si>
  <si>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</si>
  <si>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</si>
  <si>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</si>
  <si>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</si>
  <si>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</si>
  <si>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</si>
  <si>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</si>
  <si>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</si>
  <si>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</si>
  <si>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</si>
  <si>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</si>
  <si>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</si>
  <si>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</si>
  <si>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</si>
  <si>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</si>
  <si>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</si>
  <si>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</si>
  <si>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</si>
  <si>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</si>
  <si>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</si>
  <si>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</si>
  <si>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</si>
  <si>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</si>
  <si>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</si>
  <si>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</si>
  <si>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</si>
  <si>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</si>
  <si>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</si>
  <si>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</si>
  <si>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</si>
  <si>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</si>
  <si>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</si>
  <si>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</si>
  <si>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</si>
  <si>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</si>
  <si>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</si>
  <si>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</si>
  <si>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</si>
  <si>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</si>
  <si>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</si>
  <si>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</si>
  <si>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</si>
  <si>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</si>
  <si>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</si>
  <si>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</si>
  <si>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</si>
  <si>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</si>
  <si>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</si>
  <si>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</si>
  <si>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</si>
  <si>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</si>
  <si>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</si>
  <si>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</si>
  <si>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</si>
  <si>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</si>
  <si>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</si>
  <si>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</si>
  <si>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</si>
  <si>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</si>
  <si>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</si>
  <si>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</si>
  <si>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</si>
  <si>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</si>
  <si>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</si>
  <si>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</si>
  <si>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</si>
  <si>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</si>
  <si>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</si>
  <si>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</si>
  <si>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</si>
  <si>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</si>
  <si>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</si>
  <si>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</si>
  <si>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</si>
  <si>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</si>
  <si>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</si>
  <si>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</si>
  <si>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</si>
  <si>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</si>
  <si>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</si>
  <si>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</si>
  <si>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</si>
  <si>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</si>
  <si>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</si>
  <si>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</si>
  <si>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</si>
  <si>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</si>
  <si>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</si>
  <si>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</si>
  <si>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</si>
  <si>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</si>
  <si>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</si>
  <si>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</si>
  <si>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</si>
  <si>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</si>
  <si>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</si>
  <si>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</si>
  <si>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</si>
  <si>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</si>
  <si>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</si>
  <si>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</si>
  <si>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</si>
  <si>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</si>
  <si>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</si>
  <si>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</si>
  <si>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</si>
  <si>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</si>
  <si>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</si>
  <si>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</si>
  <si>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</si>
  <si>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</si>
  <si>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</si>
  <si>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</si>
  <si>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</si>
  <si>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</si>
  <si>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</si>
  <si>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</si>
  <si>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</si>
  <si>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</si>
  <si>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</si>
  <si>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</si>
  <si>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</si>
  <si>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</si>
  <si>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</si>
  <si>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</si>
  <si>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</si>
  <si>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</si>
  <si>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</si>
  <si>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</si>
  <si>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</si>
  <si>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</si>
  <si>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</si>
  <si>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</si>
  <si>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</si>
  <si>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</si>
  <si>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</si>
  <si>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</si>
  <si>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</si>
  <si>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</si>
  <si>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</si>
  <si>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</si>
  <si>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</si>
  <si>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</si>
  <si>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</si>
  <si>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</si>
  <si>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</si>
  <si>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</si>
  <si>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</si>
  <si>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</si>
  <si>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</si>
  <si>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</si>
  <si>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</si>
  <si>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</si>
  <si>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</si>
  <si>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</si>
  <si>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</si>
  <si>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</si>
  <si>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</si>
  <si>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</si>
  <si>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</si>
  <si>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</si>
  <si>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</si>
  <si>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</si>
  <si>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</si>
  <si>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</si>
  <si>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</si>
  <si>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</si>
  <si>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</si>
  <si>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</si>
  <si>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</si>
  <si>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</si>
  <si>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</si>
  <si>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</si>
  <si>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</si>
  <si>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</si>
  <si>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</si>
  <si>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</si>
  <si>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</si>
  <si>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</si>
  <si>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</si>
  <si>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</si>
  <si>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</si>
  <si>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</si>
  <si>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</si>
  <si>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</si>
  <si>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</si>
  <si>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</si>
  <si>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</si>
  <si>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</si>
  <si>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</si>
  <si>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</si>
  <si>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</si>
  <si>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</si>
  <si>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</si>
  <si>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</si>
  <si>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</si>
  <si>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</si>
  <si>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</si>
  <si>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</si>
  <si>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</si>
  <si>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</si>
  <si>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</si>
  <si>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</si>
  <si>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</si>
  <si>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</si>
  <si>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</si>
  <si>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</si>
  <si>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</si>
  <si>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</si>
  <si>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</si>
  <si>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</si>
  <si>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</si>
  <si>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</si>
  <si>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</si>
  <si>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</si>
  <si>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</si>
  <si>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</si>
  <si>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</si>
  <si>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</si>
  <si>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</si>
  <si>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</si>
  <si>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</si>
  <si>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</si>
  <si>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</si>
  <si>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</si>
  <si>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</si>
  <si>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</si>
  <si>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</si>
  <si>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</si>
  <si>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</si>
  <si>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</si>
  <si>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</si>
  <si>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</si>
  <si>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</si>
  <si>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</si>
  <si>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</si>
  <si>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</si>
  <si>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</si>
  <si>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</si>
  <si>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</si>
  <si>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</si>
  <si>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</si>
  <si>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</si>
  <si>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</si>
  <si>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</si>
  <si>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</si>
  <si>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</si>
  <si>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</si>
  <si>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</si>
  <si>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</si>
  <si>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</si>
  <si>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</si>
  <si>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</si>
  <si>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</si>
  <si>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</si>
  <si>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</si>
  <si>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</si>
  <si>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</si>
  <si>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</si>
  <si>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</si>
  <si>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</si>
  <si>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</si>
  <si>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</si>
  <si>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</si>
  <si>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</si>
  <si>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</si>
  <si>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</si>
  <si>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</si>
  <si>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</si>
  <si>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</si>
  <si>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</si>
  <si>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</si>
  <si>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</si>
  <si>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</si>
  <si>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</si>
  <si>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</si>
  <si>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</si>
  <si>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</si>
  <si>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</si>
  <si>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</si>
  <si>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</si>
  <si>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</si>
  <si>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</si>
  <si>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</si>
  <si>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</si>
  <si>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</si>
  <si>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</si>
  <si>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</si>
  <si>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</si>
  <si>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</si>
  <si>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</si>
  <si>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</si>
  <si>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</si>
  <si>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</si>
  <si>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</si>
  <si>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</si>
  <si>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</si>
  <si>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</si>
  <si>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</si>
  <si>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</si>
  <si>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</si>
  <si>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</si>
  <si>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</si>
  <si>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</si>
  <si>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</si>
  <si>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</si>
  <si>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</si>
  <si>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</si>
  <si>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</si>
  <si>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</si>
  <si>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</si>
  <si>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</si>
  <si>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</si>
  <si>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</si>
  <si>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</si>
  <si>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</si>
  <si>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</si>
  <si>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</si>
  <si>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</si>
  <si>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</si>
  <si>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</si>
  <si>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</si>
  <si>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</si>
  <si>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</si>
  <si>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</si>
  <si>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</si>
  <si>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</si>
  <si>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</si>
  <si>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</si>
  <si>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</si>
  <si>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</si>
  <si>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</si>
  <si>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</si>
  <si>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</si>
  <si>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</si>
  <si>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</si>
  <si>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</si>
  <si>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</si>
  <si>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</si>
  <si>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</si>
  <si>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</si>
  <si>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</si>
  <si>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</si>
  <si>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</si>
  <si>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</si>
  <si>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</si>
  <si>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</si>
  <si>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</si>
  <si>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</si>
  <si>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</si>
  <si>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</si>
  <si>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</si>
  <si>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</si>
  <si>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</si>
  <si>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</si>
  <si>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</si>
  <si>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</si>
  <si>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</si>
  <si>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</si>
  <si>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</si>
  <si>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</si>
  <si>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</si>
  <si>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</si>
  <si>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</si>
  <si>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</si>
  <si>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</si>
  <si>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</si>
  <si>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</si>
  <si>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</si>
  <si>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</si>
  <si>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</si>
  <si>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</si>
  <si>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</si>
  <si>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</si>
  <si>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</si>
  <si>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</si>
  <si>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</si>
  <si>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</si>
  <si>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</si>
  <si>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</si>
  <si>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</si>
  <si>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</si>
  <si>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</si>
  <si>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</si>
  <si>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</si>
  <si>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</si>
  <si>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</si>
  <si>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</si>
  <si>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</si>
  <si>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</si>
  <si>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</si>
  <si>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</si>
  <si>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</si>
  <si>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</si>
  <si>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</si>
  <si>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</si>
  <si>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</si>
  <si>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</si>
  <si>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</si>
  <si>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</si>
  <si>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</si>
  <si>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</si>
  <si>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</si>
  <si>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</si>
  <si>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</si>
  <si>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</si>
  <si>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</si>
  <si>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</si>
  <si>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</si>
  <si>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</si>
  <si>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</si>
  <si>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</si>
  <si>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</si>
  <si>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</si>
  <si>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</si>
  <si>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</si>
  <si>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</si>
  <si>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</si>
  <si>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</si>
  <si>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</si>
  <si>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</si>
  <si>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</si>
  <si>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</si>
  <si>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</si>
  <si>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</si>
  <si>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</si>
  <si>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</si>
  <si>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</si>
  <si>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</si>
  <si>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</si>
  <si>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</si>
  <si>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</si>
  <si>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</si>
  <si>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</si>
  <si>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</si>
  <si>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</si>
  <si>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</si>
  <si>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</si>
  <si>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</si>
  <si>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</si>
  <si>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</si>
  <si>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</si>
  <si>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</si>
  <si>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</si>
  <si>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</si>
  <si>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</si>
  <si>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</si>
  <si>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</si>
  <si>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</si>
  <si>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</si>
  <si>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</si>
  <si>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</si>
  <si>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</si>
  <si>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</si>
  <si>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</si>
  <si>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</si>
  <si>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</si>
  <si>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</si>
  <si>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</si>
  <si>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</si>
  <si>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</si>
  <si>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</si>
  <si>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</si>
  <si>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</si>
  <si>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</si>
  <si>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</si>
  <si>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</si>
  <si>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</si>
  <si>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</si>
  <si>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</si>
  <si>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</si>
  <si>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</si>
  <si>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</si>
  <si>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</si>
  <si>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</si>
  <si>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</si>
  <si>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</si>
  <si>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</si>
  <si>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</si>
  <si>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</si>
  <si>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</si>
  <si>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</si>
  <si>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</si>
  <si>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</si>
  <si>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</si>
  <si>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</si>
  <si>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</si>
  <si>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</si>
  <si>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</si>
  <si>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</si>
  <si>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</si>
  <si>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</si>
  <si>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</si>
  <si>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</si>
  <si>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</si>
  <si>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</si>
  <si>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</si>
  <si>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</si>
  <si>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</si>
  <si>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</si>
  <si>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</si>
  <si>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</si>
  <si>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</si>
  <si>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</si>
  <si>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</si>
  <si>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</si>
  <si>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</si>
  <si>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</si>
  <si>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</si>
  <si>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</si>
  <si>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</si>
  <si>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</si>
  <si>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</si>
  <si>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</si>
  <si>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</si>
  <si>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</si>
  <si>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</si>
  <si>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</si>
  <si>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</si>
  <si>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</si>
  <si>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</si>
  <si>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</si>
  <si>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</si>
  <si>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</si>
  <si>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</si>
  <si>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</si>
  <si>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</si>
  <si>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</si>
  <si>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</si>
  <si>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</si>
  <si>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</si>
  <si>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</si>
  <si>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</si>
  <si>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</si>
  <si>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</si>
  <si>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</si>
  <si>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</si>
  <si>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</si>
  <si>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</si>
  <si>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</si>
  <si>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</si>
  <si>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</si>
  <si>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</si>
  <si>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</si>
  <si>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</si>
  <si>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</si>
  <si>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</si>
  <si>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</si>
  <si>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</si>
  <si>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</si>
  <si>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</si>
  <si>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</si>
  <si>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</si>
  <si>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</si>
  <si>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</si>
  <si>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</si>
  <si>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</si>
  <si>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</si>
  <si>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</si>
  <si>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</si>
  <si>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</si>
  <si>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</si>
  <si>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</si>
  <si>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</si>
  <si>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</si>
  <si>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</si>
  <si>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</si>
  <si>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</si>
  <si>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</si>
  <si>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</si>
  <si>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</si>
  <si>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</si>
  <si>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</si>
  <si>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</si>
  <si>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</si>
  <si>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</si>
  <si>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</si>
  <si>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</si>
  <si>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</si>
  <si>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</si>
  <si>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</si>
  <si>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</si>
  <si>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</si>
  <si>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</si>
  <si>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</si>
  <si>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</si>
  <si>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</si>
  <si>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</si>
  <si>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</si>
  <si>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</si>
  <si>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</si>
  <si>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</si>
  <si>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</si>
  <si>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</si>
  <si>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</si>
  <si>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</si>
  <si>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</si>
  <si>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</si>
  <si>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</si>
  <si>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</si>
  <si>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</si>
  <si>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</si>
  <si>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</si>
  <si>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</si>
  <si>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</si>
  <si>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</si>
  <si>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</si>
  <si>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</si>
  <si>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</si>
  <si>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</si>
  <si>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</si>
  <si>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</si>
  <si>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</si>
  <si>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</si>
  <si>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</si>
  <si>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</si>
  <si>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</si>
  <si>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</si>
  <si>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</si>
  <si>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</si>
  <si>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</si>
  <si>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</si>
  <si>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</si>
  <si>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</si>
  <si>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</si>
  <si>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</si>
  <si>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</si>
  <si>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</si>
  <si>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</si>
  <si>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</si>
  <si>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</si>
  <si>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</si>
  <si>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</si>
  <si>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</si>
  <si>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</si>
  <si>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</si>
  <si>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</si>
  <si>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</si>
  <si>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</si>
  <si>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</si>
  <si>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</si>
  <si>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</si>
  <si>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</si>
  <si>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</si>
  <si>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</si>
  <si>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</si>
  <si>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</si>
  <si>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</si>
  <si>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</si>
  <si>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</si>
  <si>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</si>
  <si>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</si>
  <si>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</si>
  <si>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</si>
  <si>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</si>
  <si>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</si>
  <si>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</si>
  <si>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</si>
  <si>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</si>
  <si>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</si>
  <si>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</si>
  <si>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</si>
  <si>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</si>
  <si>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</si>
  <si>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</si>
  <si>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</si>
  <si>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</si>
  <si>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</si>
  <si>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</si>
  <si>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</si>
  <si>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</si>
  <si>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</si>
  <si>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</si>
  <si>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</si>
  <si>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</si>
  <si>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</si>
  <si>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</si>
  <si>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</si>
  <si>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</si>
  <si>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</si>
  <si>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</si>
  <si>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</si>
  <si>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</si>
  <si>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</si>
  <si>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</si>
  <si>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</si>
  <si>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</si>
  <si>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</si>
  <si>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</si>
  <si>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</si>
  <si>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</si>
  <si>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</si>
  <si>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</si>
  <si>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</si>
  <si>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</si>
  <si>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</si>
  <si>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</si>
  <si>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</si>
  <si>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</si>
  <si>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</si>
  <si>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</si>
  <si>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</si>
  <si>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</si>
  <si>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</si>
  <si>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</si>
  <si>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</si>
  <si>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</si>
  <si>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</si>
  <si>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</si>
  <si>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</si>
  <si>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</si>
  <si>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</si>
  <si>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</si>
  <si>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</si>
  <si>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</si>
  <si>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</si>
  <si>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</si>
  <si>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</si>
  <si>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</si>
  <si>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</si>
  <si>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</si>
  <si>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</si>
  <si>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</si>
  <si>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</si>
  <si>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</si>
  <si>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</si>
  <si>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</si>
  <si>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</si>
  <si>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</si>
  <si>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</si>
  <si>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</si>
  <si>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</si>
  <si>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</si>
  <si>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</si>
  <si>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</si>
  <si>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</si>
  <si>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</si>
  <si>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</si>
  <si>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</si>
  <si>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</si>
  <si>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</si>
  <si>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</si>
  <si>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</si>
  <si>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</si>
  <si>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</si>
  <si>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</si>
  <si>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</si>
  <si>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</si>
  <si>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</si>
  <si>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</si>
  <si>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</si>
  <si>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</si>
  <si>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</si>
  <si>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</si>
  <si>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</si>
  <si>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</si>
  <si>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</si>
  <si>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</si>
  <si>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</si>
  <si>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</si>
  <si>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</si>
  <si>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</si>
  <si>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</si>
  <si>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</si>
  <si>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</si>
  <si>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</si>
  <si>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</si>
  <si>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</si>
  <si>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</si>
  <si>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</si>
  <si>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</si>
  <si>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</si>
  <si>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</si>
  <si>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</si>
  <si>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</si>
  <si>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</si>
  <si>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</si>
  <si>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</si>
  <si>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</si>
  <si>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</si>
  <si>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</si>
  <si>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</si>
  <si>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</si>
  <si>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</si>
  <si>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</si>
  <si>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</si>
  <si>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</si>
  <si>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</si>
  <si>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</si>
  <si>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</si>
  <si>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</si>
  <si>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</si>
  <si>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</si>
  <si>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</si>
  <si>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</si>
  <si>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</si>
  <si>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</si>
  <si>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</si>
  <si>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</si>
  <si>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</si>
  <si>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</si>
  <si>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</si>
  <si>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</si>
  <si>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</si>
  <si>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</si>
  <si>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</si>
  <si>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</si>
  <si>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</si>
  <si>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</si>
  <si>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</si>
  <si>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</si>
  <si>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</si>
  <si>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</si>
  <si>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</si>
  <si>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</si>
  <si>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</si>
  <si>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</si>
  <si>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</si>
  <si>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</si>
  <si>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</si>
  <si>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</si>
  <si>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</si>
  <si>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</si>
  <si>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</si>
  <si>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</si>
  <si>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</si>
  <si>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</si>
  <si>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</si>
  <si>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</si>
  <si>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</si>
  <si>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</si>
  <si>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</si>
  <si>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</si>
  <si>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</si>
  <si>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</si>
  <si>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</si>
  <si>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</si>
  <si>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</si>
  <si>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</si>
  <si>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</si>
  <si>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</si>
  <si>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</si>
  <si>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</si>
  <si>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</si>
  <si>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</si>
  <si>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</si>
  <si>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</si>
  <si>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</si>
  <si>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</si>
  <si>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</si>
  <si>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</si>
  <si>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</si>
  <si>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</si>
  <si>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</si>
  <si>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</si>
  <si>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</si>
  <si>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</si>
  <si>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</si>
  <si>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</si>
  <si>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</si>
  <si>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</si>
  <si>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</si>
  <si>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</si>
  <si>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</si>
  <si>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</si>
  <si>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</si>
  <si>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</si>
  <si>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</si>
  <si>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</si>
  <si>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</si>
  <si>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</si>
  <si>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</si>
  <si>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</si>
  <si>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</si>
  <si>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</si>
  <si>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</si>
  <si>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</si>
  <si>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</si>
  <si>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</si>
  <si>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</si>
  <si>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</si>
  <si>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</si>
  <si>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</si>
  <si>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</si>
  <si>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</si>
  <si>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</si>
  <si>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</si>
  <si>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</si>
  <si>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</si>
  <si>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</si>
  <si>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</si>
  <si>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</si>
  <si>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</si>
  <si>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</si>
  <si>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</si>
  <si>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</si>
  <si>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</si>
  <si>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</si>
  <si>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</si>
  <si>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</si>
  <si>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</si>
  <si>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</si>
  <si>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</si>
  <si>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</si>
  <si>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</si>
  <si>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</si>
  <si>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</si>
  <si>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</si>
  <si>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</si>
  <si>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</si>
  <si>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</si>
  <si>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</si>
  <si>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</si>
  <si>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</si>
  <si>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</si>
  <si>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</si>
  <si>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</si>
  <si>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</si>
  <si>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</si>
  <si>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</si>
  <si>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</si>
  <si>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</si>
  <si>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</si>
  <si>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</si>
  <si>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</si>
  <si>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</si>
  <si>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</si>
  <si>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</si>
  <si>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</si>
  <si>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</si>
  <si>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</si>
  <si>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</si>
  <si>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</si>
  <si>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</si>
  <si>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</si>
  <si>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</si>
  <si>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</si>
  <si>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</si>
  <si>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</si>
  <si>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</si>
  <si>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</si>
  <si>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</si>
  <si>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</si>
  <si>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</si>
  <si>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</si>
  <si>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</si>
  <si>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</si>
  <si>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</si>
  <si>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</si>
  <si>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</si>
  <si>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</si>
  <si>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</si>
  <si>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</si>
  <si>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</si>
  <si>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</si>
  <si>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</si>
  <si>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</si>
  <si>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</si>
  <si>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</si>
  <si>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</si>
  <si>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</si>
  <si>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</si>
  <si>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</si>
  <si>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</si>
  <si>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</si>
  <si>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</si>
  <si>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</si>
  <si>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</si>
  <si>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</si>
  <si>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</si>
  <si>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</si>
  <si>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</si>
  <si>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</si>
  <si>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</si>
  <si>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</si>
  <si>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</si>
  <si>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</si>
  <si>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</si>
  <si>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</si>
  <si>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</si>
  <si>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</si>
  <si>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</si>
  <si>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</si>
  <si>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</si>
  <si>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</si>
  <si>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</si>
  <si>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</si>
  <si>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</si>
  <si>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</si>
  <si>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</si>
  <si>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</si>
  <si>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</si>
  <si>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</si>
  <si>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</si>
  <si>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</si>
  <si>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</si>
  <si>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</si>
  <si>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</si>
  <si>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</si>
  <si>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</si>
  <si>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</si>
  <si>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</si>
  <si>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</si>
  <si>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</si>
  <si>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</si>
  <si>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</si>
  <si>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</si>
  <si>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</si>
  <si>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</si>
  <si>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</si>
  <si>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</si>
  <si>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</si>
  <si>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</si>
  <si>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</si>
  <si>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</si>
  <si>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</si>
  <si>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</si>
  <si>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</si>
  <si>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</si>
  <si>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</si>
  <si>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</si>
  <si>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</si>
  <si>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</si>
  <si>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</si>
  <si>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</si>
  <si>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</si>
  <si>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</si>
  <si>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</si>
  <si>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</si>
  <si>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</si>
  <si>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</si>
  <si>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</si>
  <si>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</si>
  <si>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</si>
  <si>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</si>
  <si>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</si>
  <si>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</si>
  <si>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</si>
  <si>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</si>
  <si>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</si>
  <si>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</si>
  <si>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</si>
  <si>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</si>
  <si>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</si>
  <si>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</si>
  <si>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</si>
  <si>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</si>
  <si>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</si>
  <si>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</si>
  <si>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</si>
  <si>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</si>
  <si>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</si>
  <si>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</si>
  <si>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</si>
  <si>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</si>
  <si>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</si>
  <si>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</si>
  <si>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</si>
  <si>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</si>
  <si>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</si>
  <si>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</si>
  <si>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</si>
  <si>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</si>
  <si>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</si>
  <si>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</si>
  <si>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</si>
  <si>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</si>
  <si>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</si>
  <si>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</si>
  <si>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</si>
  <si>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</si>
  <si>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</si>
  <si>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</si>
  <si>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</si>
  <si>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</si>
  <si>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</si>
  <si>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</si>
  <si>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</si>
  <si>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</si>
  <si>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</si>
  <si>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</si>
  <si>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</si>
  <si>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</si>
  <si>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</si>
  <si>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</si>
  <si>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</si>
  <si>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</si>
  <si>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</si>
  <si>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</si>
  <si>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</si>
  <si>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</si>
  <si>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</si>
  <si>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</si>
  <si>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</si>
  <si>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</si>
  <si>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</si>
  <si>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</si>
  <si>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</si>
  <si>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</si>
  <si>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</si>
  <si>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</si>
  <si>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</si>
  <si>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</si>
  <si>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</si>
  <si>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</si>
  <si>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</si>
  <si>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</si>
  <si>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</si>
  <si>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</si>
  <si>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</si>
  <si>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</si>
  <si>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</si>
  <si>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</si>
  <si>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</si>
  <si>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</si>
  <si>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</si>
  <si>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</si>
  <si>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</si>
  <si>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</si>
  <si>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</si>
  <si>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</si>
  <si>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</si>
  <si>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</si>
  <si>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</si>
  <si>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</si>
  <si>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</si>
  <si>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</si>
  <si>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</si>
  <si>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</si>
  <si>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</si>
  <si>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</si>
  <si>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</si>
  <si>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</si>
  <si>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</si>
  <si>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</si>
  <si>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</si>
  <si>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</si>
  <si>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</si>
  <si>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</si>
  <si>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</si>
  <si>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</si>
  <si>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</si>
  <si>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</si>
  <si>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</si>
  <si>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</si>
  <si>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</si>
  <si>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</si>
  <si>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</si>
  <si>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</si>
  <si>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</si>
  <si>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</si>
  <si>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</si>
  <si>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</si>
  <si>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</si>
  <si>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</si>
  <si>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</si>
  <si>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</si>
  <si>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</si>
  <si>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</si>
  <si>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</si>
  <si>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</si>
  <si>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</si>
  <si>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</si>
  <si>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</si>
  <si>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</si>
  <si>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</si>
  <si>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</si>
  <si>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</si>
  <si>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</si>
  <si>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</si>
  <si>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</si>
  <si>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</si>
  <si>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</si>
  <si>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</si>
  <si>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</si>
  <si>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</si>
  <si>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</si>
  <si>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</si>
  <si>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</si>
  <si>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</si>
  <si>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</si>
  <si>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</si>
  <si>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</si>
  <si>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</si>
  <si>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</si>
  <si>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</si>
  <si>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</si>
  <si>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</si>
  <si>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</si>
  <si>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</si>
  <si>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</si>
  <si>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</si>
  <si>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</si>
  <si>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</si>
  <si>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</si>
  <si>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</si>
  <si>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</si>
  <si>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</si>
  <si>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</si>
  <si>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</si>
  <si>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</si>
  <si>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</si>
  <si>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</si>
  <si>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</si>
  <si>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</si>
  <si>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</si>
  <si>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</si>
  <si>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</si>
  <si>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</si>
  <si>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</si>
  <si>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</si>
  <si>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</si>
  <si>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</si>
  <si>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</si>
  <si>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</si>
  <si>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</si>
  <si>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</si>
  <si>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</si>
  <si>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</si>
  <si>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</si>
  <si>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</si>
  <si>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</si>
  <si>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</si>
  <si>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</si>
  <si>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</si>
  <si>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</si>
  <si>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</si>
  <si>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</si>
  <si>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</si>
  <si>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</si>
  <si>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</si>
  <si>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</si>
  <si>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</si>
  <si>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</si>
  <si>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</si>
  <si>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</si>
  <si>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</si>
  <si>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</si>
  <si>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</si>
  <si>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</si>
  <si>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</si>
  <si>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</si>
  <si>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</si>
  <si>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</si>
  <si>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</si>
  <si>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</si>
  <si>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</si>
  <si>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</si>
  <si>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</si>
  <si>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</si>
  <si>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</si>
  <si>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</si>
  <si>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</si>
  <si>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</si>
  <si>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</si>
  <si>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</si>
  <si>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</si>
  <si>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</si>
  <si>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</si>
  <si>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</si>
  <si>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</si>
  <si>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</si>
  <si>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</si>
  <si>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</si>
  <si>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</si>
  <si>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</si>
  <si>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</si>
  <si>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</si>
  <si>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</si>
  <si>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</si>
  <si>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</si>
  <si>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</si>
  <si>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</si>
  <si>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</si>
  <si>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</si>
  <si>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</si>
  <si>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</si>
  <si>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</si>
  <si>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</si>
  <si>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</si>
  <si>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</si>
  <si>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</si>
  <si>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</si>
  <si>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</si>
  <si>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</si>
  <si>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</si>
  <si>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</si>
  <si>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</si>
  <si>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</si>
  <si>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</si>
  <si>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</si>
  <si>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</si>
  <si>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</si>
  <si>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</si>
  <si>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</si>
  <si>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</si>
  <si>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</si>
  <si>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</si>
  <si>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</si>
  <si>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</si>
  <si>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</si>
  <si>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</si>
  <si>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</si>
  <si>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</si>
  <si>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</si>
  <si>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</si>
  <si>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</si>
  <si>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</si>
  <si>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</si>
  <si>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</si>
  <si>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</si>
  <si>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</si>
  <si>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</si>
  <si>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</si>
  <si>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</si>
  <si>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</si>
  <si>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</si>
  <si>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</si>
  <si>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</si>
  <si>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</si>
  <si>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</si>
  <si>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</si>
  <si>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</si>
  <si>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</si>
  <si>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</si>
  <si>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</si>
  <si>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</si>
  <si>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</si>
  <si>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</si>
  <si>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</si>
  <si>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</si>
  <si>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</si>
  <si>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</si>
  <si>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</si>
  <si>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</si>
  <si>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</si>
  <si>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</si>
  <si>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</si>
  <si>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</si>
  <si>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</si>
  <si>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</si>
  <si>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</si>
  <si>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</si>
  <si>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</si>
  <si>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</si>
  <si>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</si>
  <si>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</si>
  <si>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</si>
  <si>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</si>
  <si>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</si>
  <si>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</si>
  <si>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</si>
  <si>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</si>
  <si>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</si>
  <si>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</si>
  <si>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</si>
  <si>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</si>
  <si>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</si>
  <si>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</si>
  <si>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</si>
  <si>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</si>
  <si>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</si>
  <si>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</si>
  <si>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</si>
  <si>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</si>
  <si>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</si>
  <si>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</si>
  <si>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</si>
  <si>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</si>
  <si>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</si>
  <si>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</si>
  <si>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</si>
  <si>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</si>
  <si>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</si>
  <si>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</si>
  <si>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</si>
  <si>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</si>
  <si>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</si>
  <si>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</si>
  <si>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</si>
  <si>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</si>
  <si>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</si>
  <si>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</si>
  <si>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</si>
  <si>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</si>
  <si>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</si>
  <si>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</si>
  <si>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</si>
  <si>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</si>
  <si>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</si>
  <si>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</si>
  <si>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</si>
  <si>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</si>
  <si>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</si>
  <si>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</si>
  <si>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</si>
  <si>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</si>
  <si>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</si>
  <si>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</si>
  <si>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</si>
  <si>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</si>
  <si>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</si>
  <si>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</si>
  <si>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</si>
  <si>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</si>
  <si>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</si>
  <si>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</si>
  <si>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</si>
  <si>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</si>
  <si>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</si>
  <si>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</si>
  <si>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</si>
  <si>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</si>
  <si>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</si>
  <si>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</si>
  <si>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</si>
  <si>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</si>
  <si>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</si>
  <si>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</si>
  <si>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</si>
  <si>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</si>
  <si>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</si>
  <si>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</si>
  <si>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</si>
  <si>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</si>
  <si>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</si>
  <si>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</si>
  <si>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</si>
  <si>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</si>
  <si>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</si>
  <si>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</si>
  <si>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</si>
  <si>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</si>
  <si>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</si>
  <si>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</si>
  <si>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</si>
  <si>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</si>
  <si>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</si>
  <si>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</si>
  <si>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</si>
  <si>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</si>
  <si>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</si>
  <si>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</si>
  <si>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</si>
  <si>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</si>
  <si>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</si>
  <si>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</si>
  <si>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</si>
  <si>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</si>
  <si>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</si>
  <si>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</si>
  <si>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</si>
  <si>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</si>
  <si>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</si>
  <si>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</si>
  <si>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</si>
  <si>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</si>
  <si>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</si>
  <si>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</si>
  <si>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</si>
  <si>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</si>
  <si>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</si>
  <si>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</si>
  <si>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</si>
  <si>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</si>
  <si>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</si>
  <si>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</si>
  <si>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</si>
  <si>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</si>
  <si>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</si>
  <si>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</si>
  <si>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</si>
  <si>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</si>
  <si>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</si>
  <si>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</si>
  <si>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</si>
  <si>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</si>
  <si>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</si>
  <si>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</si>
  <si>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</si>
  <si>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</si>
  <si>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</si>
  <si>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</si>
  <si>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</si>
  <si>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</si>
  <si>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</si>
  <si>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</si>
  <si>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</si>
  <si>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</si>
  <si>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</si>
  <si>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</si>
  <si>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</si>
  <si>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</si>
  <si>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</si>
  <si>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</si>
  <si>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</si>
  <si>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</si>
  <si>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</si>
  <si>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</si>
  <si>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</si>
  <si>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</si>
  <si>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</si>
  <si>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</si>
  <si>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</si>
  <si>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</si>
  <si>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</si>
  <si>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</si>
  <si>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</si>
  <si>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</si>
  <si>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</si>
  <si>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</si>
  <si>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</si>
  <si>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</si>
  <si>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</si>
  <si>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</si>
  <si>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</si>
  <si>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</si>
  <si>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</si>
  <si>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</si>
  <si>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</si>
  <si>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</si>
  <si>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</si>
  <si>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</si>
  <si>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</si>
  <si>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</si>
  <si>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</si>
  <si>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</si>
  <si>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</si>
  <si>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</si>
  <si>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</si>
  <si>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</si>
  <si>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</si>
  <si>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</si>
  <si>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</si>
  <si>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</si>
  <si>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</si>
  <si>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</si>
  <si>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</si>
  <si>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</si>
  <si>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</si>
  <si>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</si>
  <si>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</si>
  <si>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</si>
  <si>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</si>
  <si>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</si>
  <si>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</si>
  <si>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</si>
  <si>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</si>
  <si>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</si>
  <si>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</si>
  <si>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</si>
  <si>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</si>
  <si>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</si>
  <si>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</si>
  <si>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</si>
  <si>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</si>
  <si>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</si>
  <si>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</si>
  <si>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</si>
  <si>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</si>
  <si>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</si>
  <si>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</si>
  <si>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</si>
  <si>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</si>
  <si>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</si>
  <si>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</si>
  <si>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</si>
  <si>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</si>
  <si>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</si>
  <si>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</si>
  <si>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</si>
  <si>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</si>
  <si>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</si>
  <si>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</si>
  <si>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</si>
  <si>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</si>
  <si>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</si>
  <si>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</si>
  <si>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</si>
  <si>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</si>
  <si>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</si>
  <si>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</si>
  <si>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</si>
  <si>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</si>
  <si>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</si>
  <si>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</si>
  <si>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</si>
  <si>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</si>
  <si>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</si>
  <si>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</si>
  <si>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</si>
  <si>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</si>
  <si>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</si>
  <si>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</si>
  <si>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</si>
  <si>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</si>
  <si>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</si>
  <si>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</si>
  <si>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</si>
  <si>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</si>
  <si>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</si>
  <si>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</si>
  <si>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</si>
  <si>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</si>
  <si>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</si>
  <si>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</si>
  <si>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</si>
  <si>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</si>
  <si>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</si>
  <si>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</si>
  <si>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</si>
  <si>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</si>
  <si>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</si>
  <si>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</si>
  <si>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</si>
  <si>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</si>
  <si>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</si>
  <si>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</si>
  <si>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</si>
  <si>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</si>
  <si>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</si>
  <si>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</si>
  <si>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</si>
  <si>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</si>
  <si>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</si>
  <si>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</si>
  <si>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</si>
  <si>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</si>
  <si>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</si>
  <si>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</si>
  <si>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</si>
  <si>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</si>
  <si>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</si>
  <si>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</si>
  <si>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</si>
  <si>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</si>
  <si>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</si>
  <si>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</si>
  <si>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</si>
  <si>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</si>
  <si>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</si>
  <si>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</si>
  <si>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</si>
  <si>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</si>
  <si>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</si>
  <si>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</si>
  <si>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</si>
  <si>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</si>
  <si>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</si>
  <si>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</si>
  <si>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</si>
  <si>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</si>
  <si>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</si>
  <si>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</si>
  <si>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</si>
  <si>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</si>
  <si>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</si>
  <si>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</si>
  <si>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</si>
  <si>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</si>
  <si>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</si>
  <si>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</si>
  <si>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</si>
  <si>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</si>
  <si>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</si>
  <si>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</si>
  <si>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</si>
  <si>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</si>
  <si>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</si>
  <si>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</si>
  <si>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</si>
  <si>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</si>
  <si>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</si>
  <si>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</si>
  <si>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</si>
  <si>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</si>
  <si>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</si>
  <si>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</si>
  <si>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</si>
  <si>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</si>
  <si>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</si>
  <si>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</si>
  <si>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</si>
  <si>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</si>
  <si>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</si>
  <si>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</si>
  <si>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</si>
  <si>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</si>
  <si>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</si>
  <si>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</si>
  <si>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</si>
  <si>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</si>
  <si>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</si>
  <si>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</si>
  <si>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</si>
  <si>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</si>
  <si>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</si>
  <si>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</si>
  <si>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</si>
  <si>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</si>
  <si>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</si>
  <si>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</si>
  <si>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</si>
  <si>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</si>
  <si>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</si>
  <si>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</si>
  <si>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</si>
  <si>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</si>
  <si>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</si>
  <si>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</si>
  <si>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</si>
  <si>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</si>
  <si>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</si>
  <si>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</si>
  <si>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</si>
  <si>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</si>
  <si>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</si>
  <si>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</si>
  <si>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</si>
  <si>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</si>
  <si>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</si>
  <si>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</si>
  <si>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</si>
  <si>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</si>
  <si>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</si>
  <si>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</si>
  <si>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</si>
  <si>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</si>
  <si>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</si>
  <si>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</si>
  <si>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</si>
  <si>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</si>
  <si>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</si>
  <si>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</si>
  <si>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</si>
  <si>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</si>
  <si>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</si>
  <si>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</si>
  <si>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</si>
  <si>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</si>
  <si>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</si>
  <si>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</si>
  <si>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</si>
  <si>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</si>
  <si>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</si>
  <si>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</si>
  <si>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</si>
  <si>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</si>
  <si>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</si>
  <si>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</si>
  <si>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</si>
  <si>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</si>
  <si>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</si>
  <si>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</si>
  <si>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</si>
  <si>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</si>
  <si>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</si>
  <si>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</si>
  <si>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</si>
  <si>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</si>
  <si>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</si>
  <si>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</si>
  <si>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</si>
  <si>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</si>
  <si>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</si>
  <si>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</si>
  <si>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</si>
  <si>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</si>
  <si>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</si>
  <si>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</si>
  <si>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</si>
  <si>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</si>
  <si>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</si>
  <si>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</si>
  <si>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</si>
  <si>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</si>
  <si>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</si>
  <si>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</si>
  <si>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</si>
  <si>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</si>
  <si>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</si>
  <si>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</si>
  <si>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</si>
  <si>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</si>
  <si>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</si>
  <si>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</si>
  <si>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</si>
  <si>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</si>
  <si>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</si>
  <si>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</si>
  <si>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</si>
  <si>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</si>
  <si>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</si>
  <si>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</si>
  <si>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</si>
  <si>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</si>
  <si>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</si>
  <si>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</si>
  <si>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</si>
  <si>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</si>
  <si>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</si>
  <si>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</si>
  <si>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</si>
  <si>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</si>
  <si>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</si>
  <si>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</si>
  <si>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</si>
  <si>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</si>
  <si>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</si>
  <si>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</si>
  <si>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</si>
  <si>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</si>
  <si>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</si>
  <si>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</si>
  <si>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</si>
  <si>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</si>
  <si>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</si>
  <si>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</si>
  <si>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</si>
  <si>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</si>
  <si>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</si>
  <si>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</si>
  <si>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</si>
  <si>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</si>
  <si>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</si>
  <si>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</si>
  <si>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</si>
  <si>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</si>
  <si>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</si>
  <si>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</si>
  <si>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</si>
  <si>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</si>
  <si>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</si>
  <si>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</si>
  <si>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</si>
  <si>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</si>
  <si>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</si>
  <si>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</si>
  <si>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</si>
  <si>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</si>
  <si>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</si>
  <si>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</si>
  <si>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</si>
  <si>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</si>
  <si>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</si>
  <si>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</si>
  <si>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</si>
  <si>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</si>
  <si>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</si>
  <si>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</si>
  <si>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</si>
  <si>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</si>
  <si>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</si>
  <si>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</si>
  <si>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</si>
  <si>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</si>
  <si>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</si>
  <si>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</si>
  <si>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</si>
  <si>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</si>
  <si>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</si>
  <si>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</si>
  <si>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</si>
  <si>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</si>
  <si>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</si>
  <si>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</si>
  <si>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</si>
  <si>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</si>
  <si>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</si>
  <si>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</si>
  <si>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</si>
  <si>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</si>
  <si>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</si>
  <si>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</si>
  <si>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</si>
  <si>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</si>
  <si>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</si>
  <si>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</si>
  <si>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</si>
  <si>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</si>
  <si>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</si>
  <si>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</si>
  <si>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</si>
  <si>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</si>
  <si>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</si>
  <si>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</si>
  <si>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</si>
  <si>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</si>
  <si>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</si>
  <si>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</si>
  <si>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</si>
  <si>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</si>
  <si>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</si>
  <si>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</si>
  <si>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</si>
  <si>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</si>
  <si>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</si>
  <si>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</si>
  <si>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</si>
  <si>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</si>
  <si>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</si>
  <si>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</si>
  <si>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</si>
  <si>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</si>
  <si>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</si>
  <si>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</si>
  <si>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</si>
  <si>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</si>
  <si>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</si>
  <si>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</si>
  <si>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</si>
  <si>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</si>
  <si>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</si>
  <si>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</si>
  <si>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</si>
  <si>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</si>
  <si>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</si>
  <si>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</si>
  <si>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</si>
  <si>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</si>
  <si>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</si>
  <si>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</si>
  <si>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</si>
  <si>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</si>
  <si>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</si>
  <si>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</si>
  <si>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</si>
  <si>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</si>
  <si>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</si>
  <si>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</si>
  <si>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</si>
  <si>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</si>
  <si>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</si>
  <si>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</si>
  <si>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</si>
  <si>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</si>
  <si>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</si>
  <si>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</si>
  <si>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</si>
  <si>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</si>
  <si>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</si>
  <si>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</si>
  <si>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</si>
  <si>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</si>
  <si>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</si>
  <si>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</si>
  <si>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</si>
  <si>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</si>
  <si>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</si>
  <si>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</si>
  <si>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</si>
  <si>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</si>
  <si>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</si>
  <si>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</si>
  <si>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</si>
  <si>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</si>
  <si>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</si>
  <si>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</si>
  <si>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</si>
  <si>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</si>
  <si>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</si>
  <si>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</si>
  <si>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</si>
  <si>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</si>
  <si>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</si>
  <si>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</si>
  <si>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</si>
  <si>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</si>
  <si>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</si>
  <si>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</si>
  <si>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</si>
  <si>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</si>
  <si>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</si>
  <si>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</si>
  <si>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</si>
  <si>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</si>
  <si>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</si>
  <si>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</si>
  <si>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</si>
  <si>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</si>
  <si>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</si>
  <si>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</si>
  <si>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</si>
  <si>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</si>
  <si>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</si>
  <si>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</si>
  <si>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</si>
  <si>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</si>
  <si>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</si>
  <si>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</si>
  <si>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</si>
  <si>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</si>
  <si>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</si>
  <si>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</si>
  <si>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</si>
  <si>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</si>
  <si>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</si>
  <si>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</si>
  <si>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</si>
  <si>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</si>
  <si>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</si>
  <si>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</si>
  <si>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</si>
  <si>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</si>
  <si>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</si>
  <si>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</si>
  <si>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</si>
  <si>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</si>
  <si>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</si>
  <si>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</si>
  <si>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</si>
  <si>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</si>
  <si>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</si>
  <si>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</si>
  <si>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</si>
  <si>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</si>
  <si>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</si>
  <si>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</si>
  <si>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</si>
  <si>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</si>
  <si>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</si>
  <si>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</si>
  <si>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</si>
  <si>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</si>
  <si>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</si>
  <si>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</si>
  <si>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</si>
  <si>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</si>
  <si>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</si>
  <si>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</si>
  <si>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</si>
  <si>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</si>
  <si>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</si>
  <si>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</si>
  <si>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</si>
  <si>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</si>
  <si>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</si>
  <si>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</si>
  <si>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</si>
  <si>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</si>
  <si>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</si>
  <si>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</si>
  <si>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</si>
  <si>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</si>
  <si>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</si>
  <si>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</si>
  <si>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</si>
  <si>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</si>
  <si>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</si>
  <si>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</si>
  <si>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</si>
  <si>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</si>
  <si>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</si>
  <si>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</si>
  <si>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</si>
  <si>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</si>
  <si>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</si>
  <si>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</si>
  <si>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</si>
  <si>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</si>
  <si>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</si>
  <si>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</si>
  <si>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</si>
  <si>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</si>
  <si>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</si>
  <si>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</si>
  <si>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</si>
  <si>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</si>
  <si>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</si>
  <si>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</si>
  <si>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</si>
  <si>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</si>
  <si>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</si>
  <si>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</si>
  <si>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</si>
  <si>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</si>
  <si>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</si>
  <si>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</si>
  <si>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</si>
  <si>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</si>
  <si>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</si>
  <si>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</si>
  <si>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</si>
  <si>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</si>
  <si>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</si>
  <si>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</si>
  <si>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</si>
  <si>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</si>
  <si>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</si>
  <si>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</si>
  <si>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</si>
  <si>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</si>
  <si>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</si>
  <si>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</si>
  <si>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</si>
  <si>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</si>
  <si>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</si>
  <si>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</si>
  <si>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</si>
  <si>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</si>
  <si>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</si>
  <si>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</si>
  <si>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</si>
  <si>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</si>
  <si>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</si>
  <si>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</si>
  <si>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</si>
  <si>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</si>
  <si>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</si>
  <si>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</si>
  <si>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</si>
  <si>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</si>
  <si>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</si>
  <si>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</si>
  <si>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</si>
  <si>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</si>
  <si>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</si>
  <si>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</si>
  <si>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</si>
  <si>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</si>
  <si>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</si>
  <si>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</si>
  <si>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</si>
  <si>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</si>
  <si>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</si>
  <si>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</si>
  <si>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</si>
  <si>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</si>
  <si>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</si>
  <si>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</si>
  <si>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</si>
  <si>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</si>
  <si>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</si>
  <si>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</si>
  <si>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</si>
  <si>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</si>
  <si>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</si>
  <si>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</si>
  <si>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</si>
  <si>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</si>
  <si>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</si>
  <si>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</si>
  <si>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</si>
  <si>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</si>
  <si>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</si>
  <si>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</si>
  <si>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</si>
  <si>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</si>
  <si>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</si>
  <si>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</si>
  <si>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</si>
  <si>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</si>
  <si>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</si>
  <si>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</si>
  <si>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</si>
  <si>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</si>
  <si>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</si>
  <si>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</si>
  <si>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</si>
  <si>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</si>
  <si>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</si>
  <si>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</si>
  <si>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</si>
  <si>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</si>
  <si>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</si>
  <si>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</si>
  <si>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</si>
  <si>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</si>
  <si>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</si>
  <si>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</si>
  <si>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</si>
  <si>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</si>
  <si>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</si>
  <si>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</si>
  <si>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</si>
  <si>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</si>
  <si>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</si>
  <si>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</si>
  <si>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</si>
  <si>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</si>
  <si>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</si>
  <si>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</si>
  <si>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</si>
  <si>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</si>
  <si>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</si>
  <si>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</si>
  <si>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</si>
  <si>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</si>
  <si>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</si>
  <si>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</si>
  <si>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</si>
  <si>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</si>
  <si>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</si>
  <si>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</si>
  <si>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</si>
  <si>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</si>
  <si>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</si>
  <si>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</si>
  <si>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</si>
  <si>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</si>
  <si>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</si>
  <si>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</si>
  <si>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</si>
  <si>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</si>
  <si>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</si>
  <si>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</si>
  <si>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</si>
  <si>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</si>
  <si>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</si>
  <si>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</si>
  <si>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</si>
  <si>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</si>
  <si>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</si>
  <si>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</si>
  <si>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</si>
  <si>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</si>
  <si>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</si>
  <si>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</si>
  <si>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</si>
  <si>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</si>
  <si>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</si>
  <si>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</si>
  <si>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</si>
  <si>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</si>
  <si>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</si>
  <si>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</si>
  <si>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</si>
  <si>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</si>
  <si>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</si>
  <si>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</si>
  <si>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</si>
  <si>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</si>
  <si>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</si>
  <si>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</si>
  <si>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</si>
  <si>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</si>
  <si>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</si>
  <si>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</si>
  <si>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</si>
  <si>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</si>
  <si>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</si>
  <si>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</si>
  <si>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</si>
  <si>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</si>
  <si>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</si>
  <si>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</si>
  <si>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</si>
  <si>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</si>
  <si>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</si>
  <si>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</si>
  <si>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</si>
  <si>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</si>
  <si>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</si>
  <si>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</si>
  <si>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</si>
  <si>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</si>
  <si>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</si>
  <si>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</si>
  <si>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</si>
  <si>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</si>
  <si>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</si>
  <si>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</si>
  <si>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</si>
  <si>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</si>
  <si>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</si>
  <si>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</si>
  <si>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</si>
  <si>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</si>
  <si>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</si>
  <si>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</si>
  <si>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</si>
  <si>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</si>
  <si>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</si>
  <si>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</si>
  <si>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</si>
  <si>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</si>
  <si>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</si>
  <si>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</si>
  <si>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</si>
  <si>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</si>
  <si>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</si>
  <si>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</si>
  <si>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</si>
  <si>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</si>
  <si>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</si>
  <si>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</si>
  <si>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</si>
  <si>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</si>
  <si>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</si>
  <si>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</si>
  <si>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</si>
  <si>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</si>
  <si>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</si>
  <si>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</si>
  <si>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</si>
  <si>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</si>
  <si>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</si>
  <si>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</si>
  <si>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</si>
  <si>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</si>
  <si>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</si>
  <si>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</si>
  <si>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</si>
  <si>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</si>
  <si>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</si>
  <si>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</si>
  <si>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</si>
  <si>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</si>
  <si>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</si>
  <si>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</si>
  <si>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</si>
  <si>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</si>
  <si>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</si>
  <si>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</si>
  <si>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</si>
  <si>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</si>
  <si>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</si>
  <si>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</si>
  <si>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</si>
  <si>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</si>
  <si>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</si>
  <si>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</si>
  <si>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</si>
  <si>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</si>
  <si>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</si>
  <si>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</si>
  <si>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</si>
  <si>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</si>
  <si>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</si>
  <si>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</si>
  <si>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</si>
  <si>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</si>
  <si>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</si>
  <si>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</si>
  <si>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</si>
  <si>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</si>
  <si>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</si>
  <si>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</si>
  <si>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</si>
  <si>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</si>
  <si>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</si>
  <si>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</si>
  <si>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</si>
  <si>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</si>
  <si>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</si>
  <si>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</si>
  <si>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</si>
  <si>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</si>
  <si>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</si>
  <si>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</si>
  <si>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</si>
  <si>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</si>
  <si>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</si>
  <si>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</si>
  <si>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</si>
  <si>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</si>
  <si>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</si>
  <si>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</si>
  <si>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</si>
  <si>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</si>
  <si>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</si>
  <si>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</si>
  <si>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</si>
  <si>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</si>
  <si>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</si>
  <si>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</si>
  <si>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</si>
  <si>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</si>
  <si>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</si>
  <si>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</si>
  <si>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</si>
  <si>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</si>
  <si>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</si>
  <si>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</si>
  <si>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</si>
  <si>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</si>
  <si>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</si>
  <si>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</si>
  <si>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</si>
  <si>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</si>
  <si>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</si>
  <si>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</si>
  <si>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</si>
  <si>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</si>
  <si>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</si>
  <si>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</si>
  <si>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</si>
  <si>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</si>
  <si>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</si>
  <si>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</si>
  <si>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</si>
  <si>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</si>
  <si>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</si>
  <si>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</si>
  <si>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</si>
  <si>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</si>
  <si>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</si>
  <si>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</si>
  <si>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</si>
  <si>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</si>
  <si>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</si>
  <si>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</si>
  <si>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</si>
  <si>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</si>
  <si>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</si>
  <si>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</si>
  <si>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</si>
  <si>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</si>
  <si>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</si>
  <si>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</si>
  <si>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</si>
  <si>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</si>
  <si>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</si>
  <si>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</si>
  <si>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</si>
  <si>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</si>
  <si>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</si>
  <si>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</si>
  <si>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</si>
  <si>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</si>
  <si>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</si>
  <si>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</si>
  <si>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</si>
  <si>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</si>
  <si>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</si>
  <si>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</si>
  <si>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</si>
  <si>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</si>
  <si>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</si>
  <si>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</si>
  <si>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</si>
  <si>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</si>
  <si>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</si>
  <si>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</si>
  <si>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</si>
  <si>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</si>
  <si>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</si>
  <si>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</si>
  <si>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</si>
  <si>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</si>
  <si>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</si>
  <si>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</si>
  <si>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</si>
  <si>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</si>
  <si>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</si>
  <si>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</si>
  <si>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</si>
  <si>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</si>
  <si>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</si>
  <si>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</si>
  <si>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</si>
  <si>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</si>
  <si>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</si>
  <si>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</si>
  <si>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</si>
  <si>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</si>
  <si>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</si>
  <si>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</si>
  <si>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</si>
  <si>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</si>
  <si>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</si>
  <si>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</si>
  <si>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</si>
  <si>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</si>
  <si>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</si>
  <si>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</si>
  <si>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</si>
  <si>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</si>
  <si>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</si>
  <si>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</si>
  <si>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</si>
  <si>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</si>
  <si>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</si>
  <si>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</si>
  <si>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</si>
  <si>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</si>
  <si>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</si>
  <si>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</si>
  <si>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</si>
  <si>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</si>
  <si>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</si>
  <si>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</si>
  <si>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</si>
  <si>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</si>
  <si>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</si>
  <si>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</si>
  <si>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</si>
  <si>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</si>
  <si>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</si>
  <si>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</si>
  <si>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</si>
  <si>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</si>
  <si>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</si>
  <si>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</si>
  <si>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</si>
  <si>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</si>
  <si>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</si>
  <si>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</si>
  <si>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</si>
  <si>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</si>
  <si>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</si>
  <si>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</si>
  <si>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</si>
  <si>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</si>
  <si>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</si>
  <si>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</si>
  <si>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</si>
  <si>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</si>
  <si>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</si>
  <si>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</si>
  <si>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</si>
  <si>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</si>
  <si>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</si>
  <si>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</si>
  <si>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</si>
  <si>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</si>
  <si>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</si>
  <si>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</si>
  <si>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</si>
  <si>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</si>
  <si>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</si>
  <si>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</si>
  <si>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</si>
  <si>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</si>
  <si>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</si>
  <si>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</si>
  <si>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</si>
  <si>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</si>
  <si>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</si>
  <si>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</si>
  <si>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</si>
  <si>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</si>
  <si>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</si>
  <si>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</si>
  <si>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</si>
  <si>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</si>
  <si>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</si>
  <si>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</si>
  <si>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</si>
  <si>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</si>
  <si>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</si>
  <si>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</si>
  <si>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</si>
  <si>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</si>
  <si>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</si>
  <si>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</si>
  <si>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</si>
  <si>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</si>
  <si>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</si>
  <si>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</si>
  <si>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</si>
  <si>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</si>
  <si>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</si>
  <si>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</si>
  <si>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</si>
  <si>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</si>
  <si>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</si>
  <si>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</si>
  <si>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</si>
  <si>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</si>
  <si>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</si>
  <si>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</si>
  <si>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</si>
  <si>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</si>
  <si>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</si>
  <si>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</si>
  <si>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</si>
  <si>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</si>
  <si>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</si>
  <si>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</si>
  <si>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</si>
  <si>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</si>
  <si>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</si>
  <si>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</si>
  <si>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</si>
  <si>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</si>
  <si>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</si>
  <si>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</si>
  <si>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</si>
  <si>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</si>
  <si>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</si>
  <si>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</si>
  <si>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</si>
  <si>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</si>
  <si>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</si>
  <si>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</si>
  <si>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</si>
  <si>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</si>
  <si>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</si>
  <si>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</si>
  <si>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</si>
  <si>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</si>
  <si>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</si>
  <si>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</si>
  <si>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</si>
  <si>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</si>
  <si>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</si>
  <si>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</si>
  <si>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</si>
  <si>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</si>
  <si>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</si>
  <si>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</si>
  <si>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</si>
  <si>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</si>
  <si>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</si>
  <si>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</si>
  <si>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</si>
  <si>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</si>
  <si>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</si>
  <si>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</si>
  <si>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</si>
  <si>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</si>
  <si>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</si>
  <si>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</si>
  <si>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</si>
  <si>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</si>
  <si>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</si>
  <si>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</si>
  <si>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</si>
  <si>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</si>
  <si>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</si>
  <si>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</si>
  <si>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</si>
  <si>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</si>
  <si>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</si>
  <si>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</si>
  <si>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</si>
  <si>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</si>
  <si>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</si>
  <si>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</si>
  <si>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</si>
  <si>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</si>
  <si>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</si>
  <si>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</si>
  <si>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</si>
  <si>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</si>
  <si>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</si>
  <si>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</si>
  <si>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</si>
  <si>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</si>
  <si>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</si>
  <si>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</si>
  <si>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</si>
  <si>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</si>
  <si>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</si>
  <si>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</si>
  <si>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</si>
  <si>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</si>
  <si>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</si>
  <si>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</si>
  <si>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</si>
  <si>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</si>
  <si>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</si>
  <si>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</si>
  <si>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</si>
  <si>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</si>
  <si>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</si>
  <si>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</si>
  <si>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</si>
  <si>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</si>
  <si>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</si>
  <si>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</si>
  <si>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</si>
  <si>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</si>
  <si>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</si>
  <si>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</si>
  <si>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</si>
  <si>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</si>
  <si>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</si>
  <si>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</si>
  <si>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</si>
  <si>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</si>
  <si>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</si>
  <si>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</si>
  <si>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</si>
  <si>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</si>
  <si>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</si>
  <si>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</si>
  <si>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</si>
  <si>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</si>
  <si>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</si>
  <si>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</si>
  <si>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</si>
  <si>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</si>
  <si>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</si>
  <si>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</si>
  <si>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</si>
  <si>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</si>
  <si>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</si>
  <si>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</si>
  <si>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</si>
  <si>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</si>
  <si>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</si>
  <si>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</si>
  <si>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</si>
  <si>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</si>
  <si>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</si>
  <si>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</si>
  <si>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</si>
  <si>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</si>
  <si>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</si>
  <si>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</si>
  <si>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</si>
  <si>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</si>
  <si>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</si>
  <si>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</si>
  <si>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</si>
  <si>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</si>
  <si>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</si>
  <si>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</si>
  <si>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</si>
  <si>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</si>
  <si>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</si>
  <si>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</si>
  <si>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</si>
  <si>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</si>
  <si>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</si>
  <si>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</si>
  <si>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</si>
  <si>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</si>
  <si>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</si>
  <si>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</si>
  <si>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</si>
  <si>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</si>
  <si>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</si>
  <si>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</si>
  <si>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</si>
  <si>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</si>
  <si>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</si>
  <si>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</si>
  <si>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</si>
  <si>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</si>
  <si>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</si>
  <si>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</si>
  <si>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</si>
  <si>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</si>
  <si>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</si>
  <si>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</si>
  <si>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</si>
  <si>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</si>
  <si>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</si>
  <si>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</si>
  <si>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</si>
  <si>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</si>
  <si>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</si>
  <si>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</si>
  <si>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</si>
  <si>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</si>
  <si>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</si>
  <si>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</si>
  <si>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</si>
  <si>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</si>
  <si>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</si>
  <si>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</si>
  <si>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</si>
  <si>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</si>
  <si>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</si>
  <si>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</si>
  <si>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</si>
  <si>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</si>
  <si>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</si>
  <si>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</si>
  <si>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</si>
  <si>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</si>
  <si>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</si>
  <si>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</si>
  <si>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</si>
  <si>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</si>
  <si>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</si>
  <si>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</si>
  <si>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</si>
  <si>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</si>
  <si>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</si>
  <si>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</si>
  <si>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</si>
  <si>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</si>
  <si>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</si>
  <si>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</si>
  <si>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</si>
  <si>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</si>
  <si>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</si>
  <si>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</si>
  <si>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</si>
  <si>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</si>
  <si>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</si>
  <si>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</si>
  <si>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</si>
  <si>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</si>
  <si>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</si>
  <si>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</si>
  <si>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</si>
  <si>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</si>
  <si>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</si>
  <si>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</si>
  <si>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</si>
  <si>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</si>
  <si>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</si>
  <si>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</si>
  <si>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</si>
  <si>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</si>
  <si>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</si>
  <si>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</si>
  <si>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</si>
  <si>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</si>
  <si>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</si>
  <si>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</si>
  <si>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</si>
  <si>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</si>
  <si>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</si>
  <si>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</si>
  <si>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</si>
  <si>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</si>
  <si>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</si>
  <si>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</si>
  <si>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</si>
  <si>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</si>
  <si>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</si>
  <si>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</si>
  <si>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</si>
  <si>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</si>
  <si>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</si>
  <si>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</si>
  <si>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</si>
  <si>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</si>
  <si>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</si>
  <si>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</si>
  <si>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</si>
  <si>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</si>
  <si>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</si>
  <si>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</si>
  <si>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</si>
  <si>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</si>
  <si>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</si>
  <si>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</si>
  <si>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</si>
  <si>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</si>
  <si>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</si>
  <si>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</si>
  <si>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</si>
  <si>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</si>
  <si>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</si>
  <si>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</si>
  <si>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</si>
  <si>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</si>
  <si>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</si>
  <si>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</si>
  <si>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</si>
  <si>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</si>
  <si>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</si>
  <si>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</si>
  <si>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</si>
  <si>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</si>
  <si>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</si>
  <si>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</si>
  <si>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</si>
  <si>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</si>
  <si>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</si>
  <si>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</si>
  <si>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</si>
  <si>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</si>
  <si>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</si>
  <si>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</si>
  <si>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</si>
  <si>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</si>
  <si>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</si>
  <si>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</si>
  <si>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</si>
  <si>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</si>
  <si>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</si>
  <si>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</si>
  <si>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</si>
  <si>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</si>
  <si>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</si>
  <si>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</si>
  <si>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</si>
  <si>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</si>
  <si>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</si>
  <si>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</si>
  <si>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</si>
  <si>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</si>
  <si>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</si>
  <si>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</si>
  <si>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</si>
  <si>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</si>
  <si>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</si>
  <si>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</si>
  <si>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</si>
  <si>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</si>
  <si>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</si>
  <si>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</si>
  <si>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</si>
  <si>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</si>
  <si>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</si>
  <si>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</si>
  <si>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</si>
  <si>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</si>
  <si>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</si>
  <si>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</si>
  <si>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</si>
  <si>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</si>
  <si>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</si>
  <si>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</si>
  <si>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</si>
  <si>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</si>
  <si>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</si>
  <si>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</si>
  <si>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</si>
  <si>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</si>
  <si>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</si>
  <si>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</si>
  <si>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</si>
  <si>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</si>
  <si>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</si>
  <si>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</si>
  <si>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</si>
  <si>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</si>
  <si>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</si>
  <si>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</si>
  <si>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</si>
  <si>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</si>
  <si>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</si>
  <si>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</si>
  <si>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</si>
  <si>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</si>
  <si>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</si>
  <si>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</si>
  <si>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</si>
  <si>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</si>
  <si>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</si>
  <si>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</si>
  <si>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</si>
  <si>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</si>
  <si>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</si>
  <si>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</si>
  <si>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</si>
  <si>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</si>
  <si>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</si>
  <si>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</si>
  <si>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</si>
  <si>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</si>
  <si>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</si>
  <si>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</si>
  <si>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</si>
  <si>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</si>
  <si>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</si>
  <si>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</si>
  <si>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</si>
  <si>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</si>
  <si>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</si>
  <si>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</si>
  <si>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</si>
  <si>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</si>
  <si>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</si>
  <si>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</si>
  <si>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</si>
  <si>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</si>
  <si>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</si>
  <si>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</si>
  <si>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</si>
  <si>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</si>
  <si>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</si>
  <si>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</si>
  <si>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</si>
  <si>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</si>
  <si>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</si>
  <si>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</si>
  <si>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</si>
  <si>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</si>
  <si>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</si>
  <si>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</si>
  <si>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</si>
  <si>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</si>
  <si>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</si>
  <si>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</si>
  <si>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</si>
  <si>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</si>
  <si>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</si>
  <si>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</si>
  <si>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</si>
  <si>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</si>
  <si>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</si>
  <si>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</si>
  <si>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</si>
  <si>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</si>
  <si>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</si>
  <si>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</si>
  <si>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</si>
  <si>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</si>
  <si>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</si>
  <si>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</si>
  <si>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</si>
  <si>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</si>
  <si>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</si>
  <si>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</si>
  <si>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</si>
  <si>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</si>
  <si>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</si>
  <si>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</si>
  <si>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</si>
  <si>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</si>
  <si>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</si>
  <si>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</si>
  <si>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</si>
  <si>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</si>
  <si>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</si>
  <si>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</si>
  <si>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</si>
  <si>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</si>
  <si>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</si>
  <si>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</si>
  <si>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</si>
  <si>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</si>
  <si>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</si>
  <si>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</si>
  <si>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</si>
  <si>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</si>
  <si>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</si>
  <si>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</si>
  <si>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</si>
  <si>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</si>
  <si>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</si>
  <si>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</si>
  <si>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</si>
  <si>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</si>
  <si>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</si>
  <si>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</si>
  <si>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</si>
  <si>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</si>
  <si>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</si>
  <si>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</si>
  <si>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</si>
  <si>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</si>
  <si>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</si>
  <si>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</si>
  <si>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</si>
  <si>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</si>
  <si>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</si>
  <si>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</si>
  <si>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</si>
  <si>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</si>
  <si>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</si>
  <si>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</si>
  <si>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</si>
  <si>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</si>
  <si>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</si>
  <si>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</si>
  <si>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</si>
  <si>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</si>
  <si>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</si>
  <si>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</si>
  <si>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</si>
  <si>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</si>
  <si>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</si>
  <si>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</si>
  <si>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</si>
  <si>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</si>
  <si>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</si>
  <si>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</si>
  <si>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</si>
  <si>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</si>
  <si>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</si>
  <si>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</si>
  <si>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</si>
  <si>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</si>
  <si>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</si>
  <si>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</si>
  <si>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</si>
  <si>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</si>
  <si>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</si>
  <si>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</si>
  <si>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</si>
  <si>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</si>
  <si>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</si>
  <si>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</si>
  <si>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</si>
  <si>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</si>
  <si>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</si>
  <si>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</si>
  <si>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</si>
  <si>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</si>
  <si>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</si>
  <si>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</si>
  <si>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</si>
  <si>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</si>
  <si>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</si>
  <si>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</si>
  <si>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</si>
  <si>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</si>
  <si>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</si>
  <si>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</si>
  <si>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</si>
  <si>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</si>
  <si>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</si>
  <si>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</si>
  <si>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</si>
  <si>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</si>
  <si>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</si>
  <si>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</si>
  <si>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</si>
  <si>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</si>
  <si>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</si>
  <si>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</si>
  <si>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</si>
  <si>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</si>
  <si>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</si>
  <si>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</si>
  <si>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</si>
  <si>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</si>
  <si>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</si>
  <si>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</si>
  <si>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</si>
  <si>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</si>
  <si>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</si>
  <si>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</si>
  <si>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</si>
  <si>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</si>
  <si>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</si>
  <si>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</si>
  <si>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</si>
  <si>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</si>
  <si>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</si>
  <si>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</si>
  <si>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</si>
  <si>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</si>
  <si>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</si>
  <si>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</si>
  <si>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</si>
  <si>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</si>
  <si>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</si>
  <si>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</si>
  <si>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</si>
  <si>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</si>
  <si>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</si>
  <si>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</si>
  <si>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</si>
  <si>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</si>
  <si>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</si>
  <si>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</si>
  <si>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</si>
  <si>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</si>
  <si>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</si>
  <si>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</si>
  <si>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</si>
  <si>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</si>
  <si>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</si>
  <si>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</si>
  <si>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</si>
  <si>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</si>
  <si>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</si>
  <si>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</si>
  <si>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</si>
  <si>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</si>
  <si>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</si>
  <si>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</si>
  <si>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</si>
  <si>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</si>
  <si>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</si>
  <si>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</si>
  <si>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</si>
  <si>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</si>
  <si>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</si>
  <si>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</si>
  <si>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</si>
  <si>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</si>
  <si>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</si>
  <si>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</si>
  <si>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</si>
  <si>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</si>
  <si>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</si>
  <si>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</si>
  <si>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</si>
  <si>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</si>
  <si>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</si>
  <si>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</si>
  <si>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</si>
  <si>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</si>
  <si>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</si>
  <si>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</si>
  <si>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</si>
  <si>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</si>
  <si>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</si>
  <si>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</si>
  <si>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</si>
  <si>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</si>
  <si>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</si>
  <si>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</si>
  <si>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</si>
  <si>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</si>
  <si>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</si>
  <si>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</si>
  <si>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</si>
  <si>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</si>
  <si>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</si>
  <si>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</si>
  <si>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</si>
  <si>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</si>
  <si>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</si>
  <si>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</si>
  <si>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</si>
  <si>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</si>
  <si>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</si>
  <si>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</si>
  <si>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</si>
  <si>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</si>
  <si>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</si>
  <si>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</si>
  <si>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</si>
  <si>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</si>
  <si>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</si>
  <si>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</si>
  <si>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</si>
  <si>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</si>
  <si>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</si>
  <si>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</si>
  <si>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</si>
  <si>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</si>
  <si>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</si>
  <si>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</si>
  <si>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</si>
  <si>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</si>
  <si>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</si>
  <si>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</si>
  <si>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</si>
  <si>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</si>
  <si>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</si>
  <si>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</si>
  <si>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</si>
  <si>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</si>
  <si>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</si>
  <si>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</si>
  <si>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</si>
  <si>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</si>
  <si>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</si>
  <si>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</si>
  <si>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</si>
  <si>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</si>
  <si>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</si>
  <si>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</si>
  <si>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</si>
  <si>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</si>
  <si>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</si>
  <si>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</si>
  <si>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</si>
  <si>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</si>
  <si>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</si>
  <si>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</si>
  <si>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</si>
  <si>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</si>
  <si>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</si>
  <si>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</si>
  <si>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</si>
  <si>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</si>
  <si>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</si>
  <si>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</si>
  <si>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</si>
  <si>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</si>
  <si>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</si>
  <si>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</si>
  <si>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</si>
  <si>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</si>
  <si>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</si>
  <si>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</si>
  <si>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</si>
  <si>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</si>
  <si>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</si>
  <si>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</si>
  <si>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</si>
  <si>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</si>
  <si>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</si>
  <si>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</si>
  <si>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</si>
  <si>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</si>
  <si>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</si>
  <si>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</si>
  <si>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</si>
  <si>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</si>
  <si>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</si>
  <si>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</si>
  <si>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</si>
  <si>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</si>
  <si>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</si>
  <si>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</si>
  <si>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</si>
  <si>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</si>
  <si>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</si>
  <si>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</si>
  <si>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</si>
  <si>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</si>
  <si>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</si>
  <si>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</si>
  <si>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</si>
  <si>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</si>
  <si>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</si>
  <si>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</si>
  <si>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</si>
  <si>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</si>
  <si>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</si>
  <si>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</si>
  <si>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</si>
  <si>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</si>
  <si>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</si>
  <si>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</si>
  <si>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</si>
  <si>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</si>
  <si>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</si>
  <si>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</si>
  <si>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</si>
  <si>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</si>
  <si>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</si>
  <si>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</si>
  <si>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</si>
  <si>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</si>
  <si>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</si>
  <si>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</si>
  <si>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</si>
  <si>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</si>
  <si>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</si>
  <si>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</si>
  <si>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</si>
  <si>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</si>
  <si>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</si>
  <si>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</si>
  <si>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</si>
  <si>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</si>
  <si>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</si>
  <si>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</si>
  <si>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</si>
  <si>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</si>
  <si>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</si>
  <si>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</si>
  <si>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</si>
  <si>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</si>
  <si>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</si>
  <si>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</si>
  <si>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</si>
  <si>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</si>
  <si>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</si>
  <si>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</si>
  <si>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</si>
  <si>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</si>
  <si>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</si>
  <si>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</si>
  <si>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</si>
  <si>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</si>
  <si>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</si>
  <si>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</si>
  <si>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</si>
  <si>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</si>
  <si>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</si>
  <si>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</si>
  <si>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</si>
  <si>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</si>
  <si>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</si>
  <si>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</si>
  <si>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</si>
  <si>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</si>
  <si>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</si>
  <si>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</si>
  <si>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</si>
  <si>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</si>
  <si>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</si>
  <si>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</si>
  <si>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</si>
  <si>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</si>
  <si>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</si>
  <si>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</si>
  <si>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</si>
  <si>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</si>
  <si>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</si>
  <si>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</si>
  <si>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</si>
  <si>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</si>
  <si>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</si>
  <si>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</si>
  <si>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</si>
  <si>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</si>
  <si>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</si>
  <si>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</si>
  <si>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</si>
  <si>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</si>
  <si>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</si>
  <si>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</si>
  <si>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</si>
  <si>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</si>
  <si>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</si>
  <si>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</si>
  <si>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</si>
  <si>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</si>
  <si>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</si>
  <si>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</si>
  <si>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</si>
  <si>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</si>
  <si>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</si>
  <si>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</si>
  <si>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</si>
  <si>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</si>
  <si>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</si>
  <si>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</si>
  <si>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</si>
  <si>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</si>
  <si>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</si>
  <si>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</si>
  <si>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</si>
  <si>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</si>
  <si>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</si>
  <si>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</si>
  <si>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</si>
  <si>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</si>
  <si>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</si>
  <si>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</si>
  <si>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</si>
  <si>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</si>
  <si>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</si>
  <si>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</si>
  <si>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</si>
  <si>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</si>
  <si>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</si>
  <si>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</si>
  <si>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</si>
  <si>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</si>
  <si>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</si>
  <si>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</si>
  <si>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</si>
  <si>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</si>
  <si>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</si>
  <si>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</si>
  <si>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</si>
  <si>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</si>
  <si>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</si>
  <si>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</si>
  <si>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</si>
  <si>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</si>
  <si>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</si>
  <si>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</si>
  <si>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</si>
  <si>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</si>
  <si>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</si>
  <si>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</si>
  <si>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</si>
  <si>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</si>
  <si>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</si>
  <si>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</si>
  <si>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</si>
  <si>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</si>
  <si>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</si>
  <si>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</si>
  <si>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</si>
  <si>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</si>
  <si>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</si>
  <si>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</si>
  <si>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</si>
  <si>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</si>
  <si>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</si>
  <si>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</si>
  <si>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</si>
  <si>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</si>
  <si>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</si>
  <si>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</si>
  <si>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</si>
  <si>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</si>
  <si>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</si>
  <si>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</si>
  <si>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</si>
  <si>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</si>
  <si>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</si>
  <si>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</si>
  <si>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</si>
  <si>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</si>
  <si>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</si>
  <si>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</si>
  <si>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</si>
  <si>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</si>
  <si>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</si>
  <si>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</si>
  <si>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</si>
  <si>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</si>
  <si>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</si>
  <si>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</si>
  <si>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</si>
  <si>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</si>
  <si>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</si>
  <si>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</si>
  <si>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</si>
  <si>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</si>
  <si>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</si>
  <si>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</si>
  <si>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</si>
  <si>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</si>
  <si>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</si>
  <si>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</si>
  <si>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</si>
  <si>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</si>
  <si>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</si>
  <si>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</si>
  <si>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</si>
  <si>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</si>
  <si>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</si>
  <si>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</si>
  <si>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</si>
  <si>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</si>
  <si>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</si>
  <si>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</si>
  <si>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</si>
  <si>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</si>
  <si>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</si>
  <si>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</si>
  <si>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</si>
  <si>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</si>
  <si>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</si>
  <si>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</si>
  <si>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</si>
  <si>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</si>
  <si>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</si>
  <si>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</si>
  <si>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</si>
  <si>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</si>
  <si>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</si>
  <si>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</si>
  <si>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</si>
  <si>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</si>
  <si>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</si>
  <si>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</si>
  <si>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</si>
  <si>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</si>
  <si>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</si>
  <si>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</si>
  <si>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</si>
  <si>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</si>
  <si>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</si>
  <si>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</si>
  <si>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</si>
  <si>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</si>
  <si>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</si>
  <si>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</si>
  <si>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</si>
  <si>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</si>
  <si>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</si>
  <si>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</si>
  <si>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</si>
  <si>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</si>
  <si>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</si>
  <si>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</si>
  <si>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</si>
  <si>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</si>
  <si>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</si>
  <si>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</si>
  <si>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</si>
  <si>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</si>
  <si>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</si>
  <si>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</si>
  <si>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</si>
  <si>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</si>
  <si>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</si>
  <si>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</si>
  <si>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</si>
  <si>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</si>
  <si>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</si>
  <si>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</si>
  <si>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</si>
  <si>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</si>
  <si>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</si>
  <si>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</si>
  <si>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</si>
  <si>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</si>
  <si>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</si>
  <si>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</si>
  <si>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</si>
  <si>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</si>
  <si>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</si>
  <si>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</si>
  <si>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</si>
  <si>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</si>
  <si>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</si>
  <si>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</si>
  <si>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</si>
  <si>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</si>
  <si>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</si>
  <si>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</si>
  <si>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</si>
  <si>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</si>
  <si>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</si>
  <si>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</si>
  <si>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</si>
  <si>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</si>
  <si>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</si>
  <si>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</si>
  <si>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</si>
  <si>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</si>
  <si>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</si>
  <si>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</si>
  <si>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</si>
  <si>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</si>
  <si>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</si>
  <si>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</si>
  <si>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</si>
  <si>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</si>
  <si>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</si>
  <si>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</si>
  <si>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</si>
  <si>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</si>
  <si>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</si>
  <si>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</si>
  <si>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</si>
  <si>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</si>
  <si>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</si>
  <si>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</si>
  <si>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</si>
  <si>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</si>
  <si>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</si>
  <si>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</si>
  <si>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</si>
  <si>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</si>
  <si>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</si>
  <si>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</si>
  <si>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</si>
  <si>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</si>
  <si>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</si>
  <si>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</si>
  <si>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</si>
  <si>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</si>
  <si>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</si>
  <si>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</si>
  <si>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</si>
  <si>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</si>
  <si>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</si>
  <si>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</si>
  <si>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</si>
  <si>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</si>
  <si>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</si>
  <si>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</si>
  <si>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</si>
  <si>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</si>
  <si>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</si>
  <si>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</si>
  <si>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</si>
  <si>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</si>
  <si>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</si>
  <si>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</si>
  <si>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</si>
  <si>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</si>
  <si>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</si>
  <si>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</si>
  <si>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</si>
  <si>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</si>
  <si>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</si>
  <si>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</si>
  <si>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</si>
  <si>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</si>
  <si>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</si>
  <si>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</si>
  <si>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</si>
  <si>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</si>
  <si>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</si>
  <si>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</si>
  <si>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</si>
  <si>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</si>
  <si>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</si>
  <si>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</si>
  <si>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</si>
  <si>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</si>
  <si>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</si>
  <si>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</si>
  <si>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</si>
  <si>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</si>
  <si>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</si>
  <si>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</si>
  <si>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</si>
  <si>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</si>
  <si>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</si>
  <si>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</si>
  <si>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</si>
  <si>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</si>
  <si>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</si>
  <si>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</si>
  <si>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</si>
  <si>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</si>
  <si>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</si>
  <si>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</si>
  <si>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</si>
  <si>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</si>
  <si>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</si>
  <si>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</si>
  <si>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</si>
  <si>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</si>
  <si>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</si>
  <si>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</si>
  <si>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</si>
  <si>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</si>
  <si>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</si>
  <si>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</si>
  <si>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</si>
  <si>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</si>
  <si>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</si>
  <si>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</si>
  <si>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</si>
  <si>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</si>
  <si>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</si>
  <si>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</si>
  <si>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</si>
  <si>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</si>
  <si>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</si>
  <si>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</si>
  <si>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</si>
  <si>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</si>
  <si>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</si>
  <si>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</si>
  <si>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</si>
  <si>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</si>
  <si>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</si>
  <si>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</si>
  <si>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</si>
  <si>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</si>
  <si>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</si>
  <si>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</si>
  <si>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</si>
  <si>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</si>
  <si>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</si>
  <si>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</si>
  <si>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</si>
  <si>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</si>
  <si>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</si>
  <si>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</si>
  <si>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</si>
  <si>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</si>
  <si>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</si>
  <si>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</si>
  <si>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</si>
  <si>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</si>
  <si>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</si>
  <si>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</si>
  <si>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</si>
  <si>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</si>
  <si>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</si>
  <si>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</si>
  <si>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</si>
  <si>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</si>
  <si>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</si>
  <si>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</si>
  <si>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</si>
  <si>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</si>
  <si>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</si>
  <si>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</si>
  <si>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</si>
  <si>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</si>
  <si>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</si>
  <si>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</si>
  <si>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</si>
  <si>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</si>
  <si>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</si>
  <si>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</si>
  <si>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</si>
  <si>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</si>
  <si>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</si>
  <si>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</si>
  <si>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</si>
  <si>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</si>
  <si>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</si>
  <si>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</si>
  <si>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</si>
  <si>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</si>
  <si>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</si>
  <si>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</si>
  <si>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</si>
  <si>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</si>
  <si>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</si>
  <si>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</si>
  <si>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</si>
  <si>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</si>
  <si>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</si>
  <si>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</si>
  <si>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</si>
  <si>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</si>
  <si>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</si>
  <si>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</si>
  <si>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</si>
  <si>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</si>
  <si>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</si>
  <si>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</si>
  <si>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</si>
  <si>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</si>
  <si>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</si>
  <si>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</si>
  <si>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</si>
  <si>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</si>
  <si>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</si>
  <si>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</si>
  <si>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</si>
  <si>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</si>
  <si>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</si>
  <si>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</si>
  <si>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</si>
  <si>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</si>
  <si>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</si>
  <si>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</si>
  <si>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</si>
  <si>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</si>
  <si>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</si>
  <si>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</si>
  <si>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</si>
  <si>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</si>
  <si>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</si>
  <si>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</si>
  <si>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</si>
  <si>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</si>
  <si>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</si>
  <si>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</si>
  <si>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</si>
  <si>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</si>
  <si>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</si>
  <si>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</si>
  <si>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</si>
  <si>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</si>
  <si>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</si>
  <si>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</si>
  <si>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</si>
  <si>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</si>
  <si>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</si>
  <si>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</si>
  <si>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</si>
  <si>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</si>
  <si>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</si>
  <si>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</si>
  <si>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</si>
  <si>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</si>
  <si>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</si>
  <si>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</si>
  <si>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</si>
  <si>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</si>
  <si>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</si>
  <si>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</si>
  <si>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</si>
  <si>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</si>
  <si>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</si>
  <si>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</si>
  <si>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</si>
  <si>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</si>
  <si>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</si>
  <si>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</si>
  <si>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</si>
  <si>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</si>
  <si>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</si>
  <si>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</si>
  <si>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</si>
  <si>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</si>
  <si>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</si>
  <si>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</si>
  <si>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</si>
  <si>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</si>
  <si>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</si>
  <si>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</si>
  <si>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</si>
  <si>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</si>
  <si>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</si>
  <si>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</si>
  <si>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</si>
  <si>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</si>
  <si>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</si>
  <si>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</si>
  <si>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</si>
  <si>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</si>
  <si>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</si>
  <si>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</si>
  <si>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</si>
  <si>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</si>
  <si>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</si>
  <si>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</si>
  <si>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</si>
  <si>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</si>
  <si>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</si>
  <si>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</si>
  <si>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</si>
  <si>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</si>
  <si>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</si>
  <si>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</si>
  <si>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</si>
  <si>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</si>
  <si>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</si>
  <si>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</si>
  <si>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</si>
  <si>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</si>
  <si>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</si>
  <si>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</si>
  <si>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</si>
  <si>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</si>
  <si>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</si>
  <si>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</si>
  <si>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</si>
  <si>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</si>
  <si>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</si>
  <si>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</si>
  <si>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</si>
  <si>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</si>
  <si>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</si>
  <si>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</si>
  <si>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</si>
  <si>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</si>
  <si>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</si>
  <si>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</si>
  <si>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</si>
  <si>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</si>
  <si>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</si>
  <si>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</si>
  <si>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</si>
  <si>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</si>
  <si>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</si>
  <si>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</si>
  <si>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</si>
  <si>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</si>
  <si>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</si>
  <si>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</si>
  <si>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</si>
  <si>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</si>
  <si>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</si>
  <si>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</si>
  <si>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</si>
  <si>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</si>
  <si>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</si>
  <si>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</si>
  <si>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</si>
  <si>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</si>
  <si>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</si>
  <si>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</si>
  <si>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</si>
  <si>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</si>
  <si>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</si>
  <si>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</si>
  <si>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</si>
  <si>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</si>
  <si>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</si>
  <si>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</si>
  <si>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</si>
  <si>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</si>
  <si>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</si>
  <si>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</si>
  <si>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</si>
  <si>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</si>
  <si>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</si>
  <si>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</si>
  <si>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</si>
  <si>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</si>
  <si>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</si>
  <si>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</si>
  <si>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</si>
  <si>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</si>
  <si>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</si>
  <si>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</si>
  <si>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</si>
  <si>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</si>
  <si>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</si>
  <si>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</si>
  <si>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</si>
  <si>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</si>
  <si>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</si>
  <si>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</si>
  <si>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</si>
  <si>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</si>
  <si>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</si>
  <si>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</si>
  <si>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</si>
  <si>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</si>
  <si>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</si>
  <si>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</si>
  <si>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</si>
  <si>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</si>
  <si>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</si>
  <si>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</si>
  <si>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</si>
  <si>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</si>
  <si>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</si>
  <si>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</si>
  <si>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</si>
  <si>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</si>
  <si>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</si>
  <si>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</si>
  <si>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</si>
  <si>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</si>
  <si>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</si>
  <si>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</si>
  <si>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</si>
  <si>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</si>
  <si>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</si>
  <si>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</si>
  <si>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</si>
  <si>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</si>
  <si>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</si>
  <si>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</si>
  <si>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</si>
  <si>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</si>
  <si>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</si>
  <si>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</si>
  <si>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</si>
  <si>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</si>
  <si>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</si>
  <si>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</si>
  <si>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</si>
  <si>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</si>
  <si>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</si>
  <si>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</si>
  <si>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</si>
  <si>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</si>
  <si>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</si>
  <si>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</si>
  <si>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</si>
  <si>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</si>
  <si>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</si>
  <si>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</si>
  <si>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</si>
  <si>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</si>
  <si>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</si>
  <si>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</si>
  <si>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</si>
  <si>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</si>
  <si>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</si>
  <si>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</si>
  <si>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</si>
  <si>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</si>
  <si>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</si>
  <si>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</si>
  <si>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</si>
  <si>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</si>
  <si>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</si>
  <si>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</si>
  <si>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</si>
  <si>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</si>
  <si>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</si>
  <si>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</si>
  <si>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</si>
  <si>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</si>
  <si>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</si>
  <si>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</si>
  <si>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</si>
  <si>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</si>
  <si>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</si>
  <si>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</si>
  <si>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</si>
  <si>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</si>
  <si>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</si>
  <si>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</si>
  <si>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</si>
  <si>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</si>
  <si>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</si>
  <si>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</si>
  <si>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</si>
  <si>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</si>
  <si>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</si>
  <si>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</si>
  <si>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</si>
  <si>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</si>
  <si>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</si>
  <si>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</si>
  <si>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</si>
  <si>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</si>
  <si>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</si>
  <si>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</si>
  <si>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</si>
  <si>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</si>
  <si>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</si>
  <si>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</si>
  <si>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</si>
  <si>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</si>
  <si>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</si>
  <si>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</si>
  <si>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</si>
  <si>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</si>
  <si>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</si>
  <si>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</si>
  <si>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</si>
  <si>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</si>
  <si>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</si>
  <si>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</si>
  <si>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</si>
  <si>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</si>
  <si>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</si>
  <si>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</si>
  <si>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</si>
  <si>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</si>
  <si>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</si>
  <si>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</si>
  <si>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</si>
  <si>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</si>
  <si>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</si>
  <si>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</si>
  <si>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</si>
  <si>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</si>
  <si>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</si>
  <si>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</si>
  <si>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</si>
  <si>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</si>
  <si>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</si>
  <si>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</si>
  <si>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</si>
  <si>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</si>
  <si>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</si>
  <si>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</si>
  <si>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</si>
  <si>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</si>
  <si>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</si>
  <si>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</si>
  <si>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</si>
  <si>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</si>
  <si>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</si>
  <si>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</si>
  <si>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</si>
  <si>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</si>
  <si>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</si>
  <si>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</si>
  <si>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</si>
  <si>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</si>
  <si>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</si>
  <si>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</si>
  <si>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</si>
  <si>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</si>
  <si>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</si>
  <si>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</si>
  <si>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</si>
  <si>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</si>
  <si>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</si>
  <si>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</si>
  <si>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</si>
  <si>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</si>
  <si>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</si>
  <si>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</si>
  <si>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</si>
  <si>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</si>
  <si>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</si>
  <si>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</si>
  <si>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</si>
  <si>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</si>
  <si>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</si>
  <si>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</si>
  <si>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</si>
  <si>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</si>
  <si>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</si>
  <si>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</si>
  <si>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</si>
  <si>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</si>
  <si>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</si>
  <si>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</si>
  <si>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</si>
  <si>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</si>
  <si>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</si>
  <si>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</si>
  <si>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</si>
  <si>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</si>
  <si>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</si>
  <si>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</si>
  <si>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</si>
  <si>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</si>
  <si>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</si>
  <si>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</si>
  <si>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</si>
  <si>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</si>
  <si>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</si>
  <si>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</si>
  <si>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</si>
  <si>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</si>
  <si>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</si>
  <si>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</si>
  <si>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</si>
  <si>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</si>
  <si>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</si>
  <si>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</si>
  <si>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</si>
  <si>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</si>
  <si>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</si>
  <si>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</si>
  <si>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</si>
  <si>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</si>
  <si>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</si>
  <si>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</si>
  <si>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</si>
  <si>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</si>
  <si>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</si>
  <si>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</si>
  <si>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</si>
  <si>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</si>
  <si>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</si>
  <si>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</si>
  <si>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</si>
  <si>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</si>
  <si>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</si>
  <si>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</si>
  <si>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</si>
  <si>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</si>
  <si>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</si>
  <si>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</si>
  <si>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</si>
  <si>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</si>
  <si>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</si>
  <si>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</si>
  <si>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</si>
  <si>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</si>
  <si>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</si>
  <si>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</si>
  <si>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</si>
  <si>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</si>
  <si>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</si>
  <si>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</si>
  <si>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</si>
  <si>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</si>
  <si>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</si>
  <si>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</si>
  <si>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</si>
  <si>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</si>
  <si>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</si>
  <si>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</si>
  <si>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</si>
  <si>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</si>
  <si>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</si>
  <si>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</si>
  <si>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</si>
  <si>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</si>
  <si>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</si>
  <si>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</si>
  <si>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</si>
  <si>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</si>
  <si>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</si>
  <si>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</si>
  <si>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</si>
  <si>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</si>
  <si>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</si>
  <si>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</si>
  <si>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</si>
  <si>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</si>
  <si>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</si>
  <si>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</si>
  <si>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</si>
  <si>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</si>
  <si>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</si>
  <si>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</si>
  <si>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</si>
  <si>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</si>
  <si>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</si>
  <si>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</si>
  <si>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</si>
  <si>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</si>
  <si>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</si>
  <si>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</si>
  <si>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</si>
  <si>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</si>
  <si>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</si>
  <si>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</si>
  <si>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</si>
  <si>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</si>
  <si>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</si>
  <si>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</si>
  <si>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</si>
  <si>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</si>
  <si>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</si>
  <si>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</si>
  <si>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</si>
  <si>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</si>
  <si>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</si>
  <si>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</si>
  <si>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</si>
  <si>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</si>
  <si>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</si>
  <si>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</si>
  <si>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</si>
  <si>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</si>
  <si>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</si>
  <si>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</si>
  <si>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</si>
  <si>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</si>
  <si>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</si>
  <si>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</si>
  <si>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</si>
  <si>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</si>
  <si>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</si>
  <si>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</si>
  <si>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</si>
  <si>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</si>
  <si>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</si>
  <si>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</si>
  <si>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</si>
  <si>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</si>
  <si>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</si>
  <si>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</si>
  <si>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</si>
  <si>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</si>
  <si>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</si>
  <si>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</si>
  <si>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</si>
  <si>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</si>
  <si>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</si>
  <si>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</si>
  <si>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</si>
  <si>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</si>
  <si>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</si>
  <si>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</si>
  <si>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</si>
  <si>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</si>
  <si>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</si>
  <si>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</si>
  <si>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</si>
  <si>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</si>
  <si>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</si>
  <si>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</si>
  <si>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</si>
  <si>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</si>
  <si>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</si>
  <si>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</si>
  <si>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</si>
  <si>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</si>
  <si>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</si>
  <si>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</si>
  <si>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</si>
  <si>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</si>
  <si>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</si>
  <si>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</si>
  <si>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</si>
  <si>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</si>
  <si>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</si>
  <si>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</si>
  <si>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</si>
  <si>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</si>
  <si>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</si>
  <si>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</si>
  <si>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</si>
  <si>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</si>
  <si>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</si>
  <si>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</si>
  <si>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</si>
  <si>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</si>
  <si>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</si>
  <si>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</si>
  <si>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</si>
  <si>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</si>
  <si>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</si>
  <si>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</si>
  <si>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</si>
  <si>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</si>
  <si>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</si>
  <si>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</si>
  <si>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</si>
  <si>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</si>
  <si>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</si>
  <si>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</si>
  <si>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</si>
  <si>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</si>
  <si>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</si>
  <si>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</si>
  <si>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</si>
  <si>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</si>
  <si>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</si>
  <si>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</si>
  <si>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</si>
  <si>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</si>
  <si>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</si>
  <si>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</si>
  <si>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</si>
  <si>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</si>
  <si>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</si>
  <si>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</si>
  <si>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</si>
  <si>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</si>
  <si>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</si>
  <si>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</si>
  <si>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</si>
  <si>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</si>
  <si>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</si>
  <si>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</si>
  <si>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</si>
  <si>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</si>
  <si>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</si>
  <si>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</si>
  <si>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</si>
  <si>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</si>
  <si>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</si>
  <si>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</si>
  <si>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</si>
  <si>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</si>
  <si>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</si>
  <si>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</si>
  <si>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</si>
  <si>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</si>
  <si>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</si>
  <si>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</si>
  <si>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</si>
  <si>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</si>
  <si>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</si>
  <si>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</si>
  <si>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</si>
  <si>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</si>
  <si>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</si>
  <si>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</si>
  <si>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</si>
  <si>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</si>
  <si>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</si>
  <si>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</si>
  <si>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</si>
  <si>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</si>
  <si>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</si>
  <si>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</si>
  <si>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</si>
  <si>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</si>
  <si>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</si>
  <si>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</si>
  <si>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</si>
  <si>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</si>
  <si>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</si>
  <si>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</si>
  <si>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</si>
  <si>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</si>
  <si>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</si>
  <si>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</si>
  <si>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</si>
  <si>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</si>
  <si>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</si>
  <si>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</si>
  <si>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</si>
  <si>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</si>
  <si>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</si>
  <si>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</si>
  <si>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</si>
  <si>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</si>
  <si>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</si>
  <si>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</si>
  <si>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</si>
  <si>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</si>
  <si>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</si>
  <si>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</si>
  <si>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</si>
  <si>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</si>
  <si>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</si>
  <si>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</si>
  <si>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</si>
  <si>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</si>
  <si>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</si>
  <si>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</si>
  <si>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</si>
  <si>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</si>
  <si>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</si>
  <si>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</si>
  <si>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</si>
  <si>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</si>
  <si>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</si>
  <si>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</si>
  <si>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</si>
  <si>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</si>
  <si>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</si>
  <si>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</si>
  <si>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</si>
  <si>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</si>
  <si>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</si>
  <si>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</si>
  <si>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</si>
  <si>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</si>
  <si>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</si>
  <si>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</si>
  <si>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</si>
  <si>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</si>
  <si>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</si>
  <si>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</si>
  <si>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</si>
  <si>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</si>
  <si>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</si>
  <si>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</si>
  <si>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</si>
  <si>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</si>
  <si>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</si>
  <si>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</si>
  <si>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</si>
  <si>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</si>
  <si>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</si>
  <si>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</si>
  <si>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</si>
  <si>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</si>
  <si>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</si>
  <si>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</si>
  <si>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</si>
  <si>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</si>
  <si>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</si>
  <si>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</si>
  <si>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</si>
  <si>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</si>
  <si>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</si>
  <si>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</si>
  <si>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</si>
  <si>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</si>
  <si>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</si>
  <si>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</si>
  <si>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</si>
  <si>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</si>
  <si>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</si>
  <si>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</si>
  <si>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</si>
  <si>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</si>
  <si>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</si>
  <si>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</si>
  <si>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</si>
  <si>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</si>
  <si>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</si>
  <si>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</si>
  <si>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</si>
  <si>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</si>
  <si>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</si>
  <si>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</si>
  <si>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</si>
  <si>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</si>
  <si>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</si>
  <si>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</si>
  <si>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</si>
  <si>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</si>
  <si>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</si>
  <si>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</si>
  <si>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</si>
  <si>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</si>
  <si>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</si>
  <si>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</si>
  <si>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</si>
  <si>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</si>
  <si>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</si>
  <si>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</si>
  <si>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</si>
  <si>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</si>
  <si>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</si>
  <si>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</si>
  <si>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</si>
  <si>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</si>
  <si>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</si>
  <si>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</si>
  <si>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</si>
  <si>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</si>
  <si>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</si>
  <si>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</si>
  <si>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</si>
  <si>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</si>
  <si>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</si>
  <si>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</si>
  <si>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</si>
  <si>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</si>
  <si>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</si>
  <si>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</si>
  <si>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</si>
  <si>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</si>
  <si>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</si>
  <si>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</si>
  <si>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</si>
  <si>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</si>
  <si>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</si>
  <si>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</si>
  <si>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</si>
  <si>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</si>
  <si>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</si>
  <si>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</si>
  <si>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</si>
  <si>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</si>
  <si>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</si>
  <si>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</si>
  <si>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</si>
  <si>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</si>
  <si>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</si>
  <si>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</si>
  <si>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</si>
  <si>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</si>
  <si>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</si>
  <si>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</si>
  <si>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</si>
  <si>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</si>
  <si>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</si>
  <si>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</si>
  <si>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</si>
  <si>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</si>
  <si>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</si>
  <si>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</si>
  <si>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</si>
  <si>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</si>
  <si>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</si>
  <si>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</si>
  <si>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</si>
  <si>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</si>
  <si>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</si>
  <si>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</si>
  <si>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</si>
  <si>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</si>
  <si>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</si>
  <si>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</si>
  <si>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</si>
  <si>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</si>
  <si>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</si>
  <si>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</si>
  <si>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</si>
  <si>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</si>
  <si>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</si>
  <si>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</si>
  <si>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</si>
  <si>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</si>
  <si>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</si>
  <si>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</si>
  <si>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</si>
  <si>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</si>
  <si>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</si>
  <si>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</si>
  <si>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</si>
  <si>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</si>
  <si>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</si>
  <si>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</si>
  <si>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</si>
  <si>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</si>
  <si>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</si>
  <si>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</si>
  <si>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</si>
  <si>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</si>
  <si>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</si>
  <si>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</si>
  <si>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</si>
  <si>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</si>
  <si>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</si>
  <si>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</si>
  <si>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</si>
  <si>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</si>
  <si>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</si>
  <si>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</si>
  <si>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</si>
  <si>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</si>
  <si>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</si>
  <si>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</si>
  <si>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</si>
  <si>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</si>
  <si>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</si>
  <si>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</si>
  <si>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</si>
  <si>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</si>
  <si>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</si>
  <si>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</si>
  <si>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</si>
  <si>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</si>
  <si>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</si>
  <si>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</si>
  <si>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</si>
  <si>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</si>
  <si>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</si>
  <si>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</si>
  <si>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</si>
  <si>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</si>
  <si>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</si>
  <si>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</si>
  <si>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</si>
  <si>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</si>
  <si>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</si>
  <si>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</si>
  <si>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</si>
  <si>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</si>
  <si>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</si>
  <si>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</si>
  <si>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</si>
  <si>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</si>
  <si>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</si>
  <si>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</si>
  <si>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</si>
  <si>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</si>
  <si>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</si>
  <si>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</si>
  <si>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</si>
  <si>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</si>
  <si>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</si>
  <si>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</si>
  <si>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</si>
  <si>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</si>
  <si>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</si>
  <si>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</si>
  <si>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</si>
  <si>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</si>
  <si>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</si>
  <si>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</si>
  <si>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</si>
  <si>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</si>
  <si>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</si>
  <si>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</si>
  <si>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</si>
  <si>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</si>
  <si>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</si>
  <si>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</si>
  <si>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</si>
  <si>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</si>
  <si>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</si>
  <si>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</si>
  <si>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</si>
  <si>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</si>
  <si>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</si>
  <si>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</si>
  <si>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</si>
  <si>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</si>
  <si>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</si>
  <si>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</si>
  <si>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</si>
  <si>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</si>
  <si>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</si>
  <si>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</si>
  <si>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</si>
  <si>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</si>
  <si>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</si>
  <si>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</si>
  <si>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</si>
  <si>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</si>
  <si>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</si>
  <si>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</si>
  <si>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</si>
  <si>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</si>
  <si>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</si>
  <si>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</si>
  <si>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</si>
  <si>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</si>
  <si>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</si>
  <si>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</si>
  <si>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</si>
  <si>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</si>
  <si>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</si>
  <si>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</si>
  <si>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</si>
  <si>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</si>
  <si>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</si>
  <si>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</si>
  <si>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</si>
  <si>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</si>
  <si>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</si>
  <si>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</si>
  <si>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</si>
  <si>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</si>
  <si>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</si>
  <si>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</si>
  <si>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</si>
  <si>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</si>
  <si>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</si>
  <si>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</si>
  <si>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</si>
  <si>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</si>
  <si>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</si>
  <si>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</si>
  <si>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</si>
  <si>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</si>
  <si>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</si>
  <si>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</si>
  <si>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</si>
  <si>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</si>
  <si>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</si>
  <si>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</si>
  <si>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</si>
  <si>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</si>
  <si>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</si>
  <si>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</si>
  <si>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</si>
  <si>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</si>
  <si>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</si>
  <si>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</si>
  <si>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</si>
  <si>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</si>
  <si>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</si>
  <si>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</si>
  <si>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</si>
  <si>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</si>
  <si>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</si>
  <si>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</si>
  <si>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</si>
  <si>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</si>
  <si>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</si>
  <si>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</si>
  <si>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</si>
  <si>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</si>
  <si>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</si>
  <si>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</si>
  <si>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</si>
  <si>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</si>
  <si>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</si>
  <si>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</si>
  <si>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</si>
  <si>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</si>
  <si>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</si>
  <si>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</si>
  <si>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</si>
  <si>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</si>
  <si>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</si>
  <si>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</si>
  <si>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</si>
  <si>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</si>
  <si>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</si>
  <si>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</si>
  <si>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</si>
  <si>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</si>
  <si>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</si>
  <si>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</si>
  <si>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</si>
  <si>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</si>
  <si>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</si>
  <si>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</si>
  <si>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</si>
  <si>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</si>
  <si>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</si>
  <si>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</si>
  <si>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</si>
  <si>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</si>
  <si>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</si>
  <si>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</si>
  <si>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</si>
  <si>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</si>
  <si>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</si>
  <si>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</si>
  <si>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</si>
  <si>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</si>
  <si>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</si>
  <si>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</si>
  <si>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</si>
  <si>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</si>
  <si>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</si>
  <si>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</si>
  <si>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</si>
  <si>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</si>
  <si>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</si>
  <si>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</si>
  <si>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</si>
  <si>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</si>
  <si>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</si>
  <si>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</si>
  <si>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</si>
  <si>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</si>
  <si>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</si>
  <si>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</si>
  <si>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</si>
  <si>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</si>
  <si>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</si>
  <si>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</si>
  <si>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</si>
  <si>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</si>
  <si>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</si>
  <si>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</si>
  <si>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</si>
  <si>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</si>
  <si>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</si>
  <si>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</si>
  <si>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</si>
  <si>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</si>
  <si>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</si>
  <si>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</si>
  <si>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</si>
  <si>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</si>
  <si>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</si>
  <si>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</si>
  <si>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</si>
  <si>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</si>
  <si>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</si>
  <si>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</si>
  <si>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</si>
  <si>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</si>
  <si>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</si>
  <si>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</si>
  <si>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</si>
  <si>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</si>
  <si>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</si>
  <si>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</si>
  <si>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</si>
  <si>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</si>
  <si>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</si>
  <si>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</si>
  <si>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</si>
  <si>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</si>
  <si>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</si>
  <si>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</si>
  <si>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</si>
  <si>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</si>
  <si>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</si>
  <si>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</si>
  <si>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</si>
  <si>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</si>
  <si>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</si>
  <si>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</si>
  <si>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</si>
  <si>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</si>
  <si>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</si>
  <si>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</si>
  <si>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</si>
  <si>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</si>
  <si>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</si>
  <si>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</si>
  <si>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</si>
  <si>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</si>
  <si>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</si>
  <si>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</si>
  <si>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</si>
  <si>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</si>
  <si>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</si>
  <si>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</si>
  <si>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</si>
  <si>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</si>
  <si>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</si>
  <si>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</si>
  <si>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</si>
  <si>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</si>
  <si>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</si>
  <si>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</si>
  <si>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</si>
  <si>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</si>
  <si>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</si>
  <si>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</si>
  <si>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</si>
  <si>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</si>
  <si>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</si>
  <si>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</si>
  <si>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</si>
  <si>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</si>
  <si>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</si>
  <si>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</si>
  <si>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</si>
  <si>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</si>
  <si>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</si>
  <si>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</si>
  <si>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</si>
  <si>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</si>
  <si>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</si>
  <si>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</si>
  <si>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</si>
  <si>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</si>
  <si>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</si>
  <si>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</si>
  <si>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</si>
  <si>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</si>
  <si>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</si>
  <si>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</si>
  <si>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</si>
  <si>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</si>
  <si>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</si>
  <si>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</si>
  <si>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</si>
  <si>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</si>
  <si>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</si>
  <si>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</si>
  <si>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</si>
  <si>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</si>
  <si>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</si>
  <si>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</si>
  <si>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</si>
  <si>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</si>
  <si>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</si>
  <si>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</si>
  <si>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</si>
  <si>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</si>
  <si>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</si>
  <si>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</si>
  <si>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</si>
  <si>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</si>
  <si>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</si>
  <si>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</si>
  <si>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</si>
  <si>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</si>
  <si>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</si>
  <si>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</si>
  <si>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</si>
  <si>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</si>
  <si>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</si>
  <si>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</si>
  <si>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</si>
  <si>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</si>
  <si>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</si>
  <si>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</si>
  <si>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</si>
  <si>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</si>
  <si>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</si>
  <si>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</si>
  <si>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</si>
  <si>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</si>
  <si>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</si>
  <si>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</si>
  <si>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</si>
  <si>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</si>
  <si>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</si>
  <si>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</si>
  <si>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</si>
  <si>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</si>
  <si>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</si>
  <si>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</si>
  <si>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</si>
  <si>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</si>
  <si>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</si>
  <si>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</si>
  <si>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</si>
  <si>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</si>
  <si>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</si>
  <si>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</si>
  <si>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</si>
  <si>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</si>
  <si>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</si>
  <si>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</si>
  <si>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</si>
  <si>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</si>
  <si>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</si>
  <si>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</si>
  <si>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</si>
  <si>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</si>
  <si>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</si>
  <si>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</si>
  <si>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</si>
  <si>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</si>
  <si>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</si>
  <si>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</si>
  <si>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</si>
  <si>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</si>
  <si>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</si>
  <si>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</si>
  <si>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</si>
  <si>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</si>
  <si>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</si>
  <si>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</si>
  <si>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</si>
  <si>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</si>
  <si>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</si>
  <si>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</si>
  <si>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</si>
  <si>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</si>
  <si>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</si>
  <si>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</si>
  <si>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</si>
  <si>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</si>
  <si>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</si>
  <si>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</si>
  <si>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</si>
  <si>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</si>
  <si>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</si>
  <si>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</si>
  <si>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</si>
  <si>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</si>
  <si>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</si>
  <si>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</si>
  <si>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</si>
  <si>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</si>
  <si>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</si>
  <si>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</si>
  <si>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</si>
  <si>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</si>
  <si>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</si>
  <si>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</si>
  <si>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</si>
  <si>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</si>
  <si>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</si>
  <si>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</si>
  <si>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</si>
  <si>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</si>
  <si>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</si>
  <si>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</si>
  <si>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</si>
  <si>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</si>
  <si>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</si>
  <si>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</si>
  <si>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</si>
  <si>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</si>
  <si>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</si>
  <si>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</si>
  <si>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</si>
  <si>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</si>
  <si>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</si>
  <si>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</si>
  <si>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</si>
  <si>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</si>
  <si>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</si>
  <si>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</si>
  <si>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</si>
  <si>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</si>
  <si>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</si>
  <si>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</si>
  <si>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</si>
  <si>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</si>
  <si>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</si>
  <si>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</si>
  <si>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</si>
  <si>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</si>
  <si>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</si>
  <si>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</si>
  <si>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</si>
  <si>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</si>
  <si>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</si>
  <si>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</si>
  <si>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</si>
  <si>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</si>
  <si>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</si>
  <si>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</si>
  <si>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</si>
  <si>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</si>
  <si>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</si>
  <si>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</si>
  <si>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</si>
  <si>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</si>
  <si>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</si>
  <si>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</si>
  <si>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</si>
  <si>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</si>
  <si>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</si>
  <si>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</si>
  <si>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</si>
  <si>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</si>
  <si>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</si>
  <si>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</si>
  <si>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</si>
  <si>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</si>
  <si>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</si>
  <si>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</si>
  <si>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</si>
  <si>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</si>
  <si>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</si>
  <si>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</si>
  <si>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</si>
  <si>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</si>
  <si>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</si>
  <si>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</si>
  <si>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</si>
  <si>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</si>
  <si>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</si>
  <si>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</si>
  <si>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</si>
  <si>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</si>
  <si>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</si>
  <si>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</si>
  <si>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</si>
  <si>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</si>
  <si>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</si>
  <si>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</si>
  <si>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</si>
  <si>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</si>
  <si>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</si>
  <si>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</si>
  <si>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</si>
  <si>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</si>
  <si>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</si>
  <si>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</si>
  <si>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</si>
  <si>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</si>
  <si>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</si>
  <si>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</si>
  <si>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</si>
  <si>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</si>
  <si>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</si>
  <si>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</si>
  <si>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</si>
  <si>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</si>
  <si>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</si>
  <si>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</si>
  <si>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</si>
  <si>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</si>
  <si>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</si>
  <si>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</si>
  <si>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</si>
  <si>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</si>
  <si>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</si>
  <si>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</si>
  <si>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</si>
  <si>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</si>
  <si>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</si>
  <si>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</si>
  <si>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</si>
  <si>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</si>
  <si>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</si>
  <si>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</si>
  <si>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</si>
  <si>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</si>
  <si>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</si>
  <si>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</si>
  <si>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</si>
  <si>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</si>
  <si>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</si>
  <si>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</si>
  <si>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</si>
  <si>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</si>
  <si>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</si>
  <si>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</si>
  <si>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</si>
  <si>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</si>
  <si>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</si>
  <si>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</si>
  <si>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</si>
  <si>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</si>
  <si>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</si>
  <si>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</si>
  <si>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</si>
  <si>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</si>
  <si>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</si>
  <si>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</si>
  <si>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</si>
  <si>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</si>
  <si>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</si>
  <si>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</si>
  <si>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</si>
  <si>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</si>
  <si>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</si>
  <si>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</si>
  <si>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</si>
  <si>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</si>
  <si>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</si>
  <si>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</si>
  <si>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</si>
  <si>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</si>
  <si>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</si>
  <si>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</si>
  <si>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</si>
  <si>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</si>
  <si>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</si>
  <si>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</si>
  <si>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</si>
  <si>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</si>
  <si>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</si>
  <si>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</si>
  <si>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</si>
  <si>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</si>
  <si>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</si>
  <si>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</si>
  <si>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</si>
  <si>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</si>
  <si>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</si>
  <si>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</si>
  <si>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</si>
  <si>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</si>
  <si>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</si>
  <si>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</si>
  <si>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</si>
  <si>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</si>
  <si>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</si>
  <si>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</si>
  <si>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</si>
  <si>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</si>
  <si>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</si>
  <si>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</si>
  <si>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</si>
  <si>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</si>
  <si>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</si>
  <si>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</si>
  <si>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</si>
  <si>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</si>
  <si>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</si>
  <si>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</si>
  <si>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</si>
  <si>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</si>
  <si>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</si>
  <si>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</si>
  <si>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</si>
  <si>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</si>
  <si>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</si>
  <si>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</si>
  <si>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</si>
  <si>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</si>
  <si>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</si>
  <si>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</si>
  <si>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</si>
  <si>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</si>
  <si>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</si>
  <si>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</si>
  <si>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</si>
  <si>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</si>
  <si>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</si>
  <si>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</si>
  <si>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</si>
  <si>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</si>
  <si>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</si>
  <si>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</si>
  <si>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</si>
  <si>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</si>
  <si>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</si>
  <si>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</si>
  <si>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</si>
  <si>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</si>
  <si>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</si>
  <si>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</si>
  <si>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</si>
  <si>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</si>
  <si>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</si>
  <si>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</si>
  <si>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</si>
  <si>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</si>
  <si>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</si>
  <si>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</si>
  <si>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</si>
  <si>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</si>
  <si>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</si>
  <si>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</si>
  <si>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</si>
  <si>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</si>
  <si>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</si>
  <si>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</si>
  <si>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</si>
  <si>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</si>
  <si>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</si>
  <si>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</si>
  <si>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</si>
  <si>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</si>
  <si>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</si>
  <si>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</si>
  <si>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</si>
  <si>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</si>
  <si>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</si>
  <si>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</si>
  <si>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</si>
  <si>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</si>
  <si>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</si>
  <si>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</si>
  <si>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</si>
  <si>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</si>
  <si>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</si>
  <si>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</si>
  <si>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</si>
  <si>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</si>
  <si>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</si>
  <si>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</si>
  <si>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</si>
  <si>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</si>
  <si>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</si>
  <si>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</si>
  <si>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</si>
  <si>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</si>
  <si>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</si>
  <si>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</si>
  <si>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</si>
  <si>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</si>
  <si>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</si>
  <si>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</si>
  <si>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</si>
  <si>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</si>
  <si>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</si>
  <si>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</si>
  <si>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</si>
  <si>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</si>
  <si>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</si>
  <si>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</si>
  <si>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</si>
  <si>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</si>
  <si>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</si>
  <si>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</si>
  <si>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</si>
  <si>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</si>
  <si>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</si>
  <si>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</si>
  <si>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</si>
  <si>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</si>
  <si>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</si>
  <si>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</si>
  <si>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</si>
  <si>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</si>
  <si>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</si>
  <si>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</si>
  <si>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</si>
  <si>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</si>
  <si>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</si>
  <si>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</si>
  <si>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</si>
  <si>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</si>
  <si>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</si>
  <si>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</si>
  <si>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</si>
  <si>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</si>
  <si>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</si>
  <si>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</si>
  <si>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</si>
  <si>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</si>
  <si>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</si>
  <si>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</si>
  <si>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</si>
  <si>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</si>
  <si>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</si>
  <si>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</si>
  <si>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</si>
  <si>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</si>
  <si>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</si>
  <si>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</si>
  <si>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</si>
  <si>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</si>
  <si>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</si>
  <si>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</si>
  <si>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</si>
  <si>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</si>
  <si>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</si>
  <si>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</si>
  <si>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</si>
  <si>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</si>
  <si>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</si>
  <si>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</si>
  <si>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</si>
  <si>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</si>
  <si>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</si>
  <si>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</si>
  <si>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</si>
  <si>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</si>
  <si>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</si>
  <si>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</si>
  <si>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</si>
  <si>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</si>
  <si>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</si>
  <si>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</si>
  <si>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</si>
  <si>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</si>
  <si>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</si>
  <si>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</si>
  <si>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</si>
  <si>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</si>
  <si>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</si>
  <si>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</si>
  <si>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</si>
  <si>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</si>
  <si>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</si>
  <si>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</si>
  <si>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</si>
  <si>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</si>
  <si>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</si>
  <si>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</si>
  <si>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</si>
  <si>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</si>
  <si>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</si>
  <si>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</si>
  <si>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</si>
  <si>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</si>
  <si>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</si>
  <si>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</si>
  <si>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</si>
  <si>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</si>
  <si>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</si>
  <si>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</si>
  <si>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</si>
  <si>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</si>
  <si>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</si>
  <si>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</si>
  <si>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</si>
  <si>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</si>
  <si>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</si>
  <si>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</si>
  <si>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</si>
  <si>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</si>
  <si>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</si>
  <si>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</si>
  <si>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</si>
  <si>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</si>
  <si>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</si>
  <si>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</si>
  <si>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</si>
  <si>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</si>
  <si>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</si>
  <si>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</si>
  <si>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</si>
  <si>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</si>
  <si>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</si>
  <si>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</si>
  <si>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</si>
  <si>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</si>
  <si>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</si>
  <si>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</si>
  <si>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</si>
  <si>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</si>
  <si>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</si>
  <si>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</si>
  <si>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</si>
  <si>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</si>
  <si>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</si>
  <si>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</si>
  <si>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</si>
  <si>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</si>
  <si>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</si>
  <si>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</si>
  <si>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</si>
  <si>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</si>
  <si>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</si>
  <si>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</si>
  <si>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</si>
  <si>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</si>
  <si>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</si>
  <si>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</si>
  <si>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</si>
  <si>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</si>
  <si>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</si>
  <si>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</si>
  <si>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</si>
  <si>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</si>
  <si>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</si>
  <si>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</si>
  <si>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</si>
  <si>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</si>
  <si>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</si>
  <si>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</si>
  <si>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</si>
  <si>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</si>
  <si>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</si>
  <si>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</si>
  <si>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</si>
  <si>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</si>
  <si>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</si>
  <si>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</si>
  <si>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</si>
  <si>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</si>
  <si>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</si>
  <si>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</si>
  <si>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</si>
  <si>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</si>
  <si>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</si>
  <si>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</si>
  <si>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</si>
  <si>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</si>
  <si>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</si>
  <si>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</si>
  <si>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</si>
  <si>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</si>
  <si>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</si>
  <si>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</si>
  <si>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</si>
  <si>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</si>
  <si>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</si>
  <si>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</si>
  <si>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</si>
  <si>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</si>
  <si>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</si>
  <si>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</si>
  <si>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</si>
  <si>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</si>
  <si>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</si>
  <si>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</si>
  <si>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</si>
  <si>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</si>
  <si>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</si>
  <si>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</si>
  <si>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</si>
  <si>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</si>
  <si>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</si>
  <si>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</si>
  <si>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</si>
  <si>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</si>
  <si>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</si>
  <si>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</si>
  <si>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</si>
  <si>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</si>
  <si>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</si>
  <si>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</si>
  <si>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</si>
  <si>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</si>
  <si>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</si>
  <si>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</si>
  <si>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</si>
  <si>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</si>
  <si>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</si>
  <si>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</si>
  <si>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</si>
  <si>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</si>
  <si>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</si>
  <si>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</si>
  <si>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</si>
  <si>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</si>
  <si>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</si>
  <si>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</si>
  <si>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</si>
  <si>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</si>
  <si>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</si>
  <si>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</si>
  <si>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</si>
  <si>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</si>
  <si>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PCM-20251107-00000646</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</si>
  <si>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</si>
  <si>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</si>
  <si>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</si>
  <si>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</si>
  <si>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</si>
  <si>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</si>
  <si>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</si>
  <si>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</si>
  <si>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</si>
  <si>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</si>
  <si>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</si>
  <si>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</si>
  <si>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</si>
  <si>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</si>
  <si>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</si>
  <si>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</si>
  <si>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</si>
  <si>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</si>
  <si>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</si>
  <si>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</si>
  <si>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</si>
  <si>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</si>
  <si>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</si>
  <si>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</si>
  <si>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</si>
  <si>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</si>
  <si>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</si>
  <si>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</si>
  <si>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</si>
  <si>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</si>
  <si>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</si>
  <si>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</si>
  <si>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</si>
  <si>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</si>
  <si>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</si>
  <si>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</si>
  <si>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</si>
  <si>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</si>
  <si>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</si>
  <si>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</si>
  <si>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</si>
  <si>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</si>
  <si>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</si>
  <si>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</si>
  <si>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</si>
  <si>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</si>
  <si>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</si>
  <si>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</si>
  <si>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</si>
  <si>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</si>
  <si>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</si>
  <si>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</si>
  <si>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</si>
  <si>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</si>
  <si>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</si>
  <si>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</si>
  <si>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</si>
  <si>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</si>
  <si>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</si>
  <si>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</si>
  <si>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</si>
  <si>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</si>
  <si>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</si>
  <si>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</si>
  <si>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</si>
  <si>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</si>
  <si>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</si>
  <si>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</si>
  <si>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</si>
  <si>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</si>
  <si>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</si>
  <si>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</si>
  <si>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</si>
  <si>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</si>
  <si>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</si>
  <si>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</si>
  <si>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</si>
  <si>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</si>
  <si>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</si>
  <si>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</si>
  <si>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</si>
  <si>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</si>
  <si>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</si>
  <si>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PCM-20251107-00000720</t>
  </si>
  <si>
    <t>ETA:50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</si>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</sst>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58" dataDxfId="157" headerRowBorderDxfId="155" tableBorderDxfId="156" totalsRowBorderDxfId="154">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tabSelected="1" workbookViewId="0">
      <selection activeCell="H6" sqref="H6"/>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305.64299201389076</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15878</v>
      </c>
      <c r="E3" s="63" t="s">
        <v>39021</v>
      </c>
      <c r="F3" s="118">
        <v>45968.525879629633</v>
      </c>
      <c r="G3" s="119">
        <f ca="1">IFERROR(NOW()-F3,"")</f>
        <v>6.5538310183910653E-2</v>
      </c>
      <c r="H3" s="118">
        <v>45968.520937499998</v>
      </c>
      <c r="I3" s="116" t="str">
        <f>IFERROR(VLOOKUP(D3,DB!A:F,6,0),"")</f>
        <v>Generator-SG</v>
      </c>
      <c r="J3" s="116" t="str">
        <f>IFERROR(VLOOKUP(D3,DB!A:G,7,0),"")</f>
        <v>Vandalized</v>
      </c>
      <c r="K3" s="120" t="s">
        <v>39024</v>
      </c>
      <c r="L3" s="121" t="str">
        <f>IFERROR(VLOOKUP(D3,DB!A:I,9,0),"")</f>
        <v>Latis</v>
      </c>
    </row>
    <row r="4" spans="1:15" ht="15" customHeight="1">
      <c r="A4" s="115"/>
      <c r="B4" s="116" t="str">
        <f>IFERROR(VLOOKUP(D4,DB!A:K,11,0),"")</f>
        <v/>
      </c>
      <c r="C4" s="116"/>
      <c r="D4" s="116"/>
      <c r="E4" s="117"/>
      <c r="F4" s="118"/>
      <c r="G4" s="119">
        <f ca="1">IFERROR(NOW()-F4,"")</f>
        <v>45968.591417939817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45968.591417939817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45968.591417939817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45968.591417939817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45968.591417939817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45968.591417939817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45968.591417939817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45968.591417939817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45968.591417939817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45968.591417939817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45968.591417939817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45968.591417939817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45968.591417939817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45968.591417939817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45968.591417939817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45968.591417939817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45968.591417939817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45968.591417939817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45968.591417939817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45968.591417939817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45968.591417939817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45968.591417939817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45968.591417939817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45968.591417939817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45968.591417939817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45968.591417939817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45968.591417939817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45968.591417939817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45968.591417939817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45968.591417939817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45968.591417939817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45968.591417939817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45968.591417939817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45968.591417939817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45968.591417939817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45968.591417939817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45968.591417939817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45968.591417939817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45968.591417939817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45968.591417939817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45968.591417939817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45968.591417939817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45968.591417939817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45968.591417939817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45968.591417939817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45968.591417939817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45968.591417939817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45968.591417939817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45968.591417939817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45968.591417939817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45968.591417939817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45968.591417939817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45968.591417939817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45968.591417939817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45968.591417939817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45968.591417939817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45968.591417939817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45968.591417939817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45968.591417939817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45968.591417939817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45968.591417939817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45968.591417939817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45968.591417939817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45968.591417939817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45968.591417939817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45968.591417939817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45968.591417939817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45968.591417939817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45968.591417939817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45968.591417939817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45968.591417939817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45968.591417939817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45968.591417939817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45968.591417939817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45968.591417939817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45968.591417939817</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45968.591417939817</v>
      </c>
      <c r="H80" s="118"/>
      <c r="I80" s="116" t="str">
        <f>IFERROR(VLOOKUP(D80,DB!A:F,6,0),"")</f>
        <v/>
      </c>
      <c r="J80" s="116" t="str">
        <f>IFERROR(VLOOKUP(D80,DB!A:G,7,0),"")</f>
        <v/>
      </c>
      <c r="K80" s="120"/>
      <c r="L80" s="121" t="str">
        <f>IFERROR(VLOOKUP(D80,DB!A:I,9,0),"")</f>
        <v/>
      </c>
    </row>
    <row r="81" spans="1:12" ht="15" customHeight="1">
      <c r="A81" s="124"/>
      <c r="B81" s="125" t="str">
        <f>IFERROR(VLOOKUP(D81,DB!A:K,11,0),"")</f>
        <v/>
      </c>
      <c r="C81" s="125"/>
      <c r="D81" s="125"/>
      <c r="E81" s="126"/>
      <c r="F81" s="127"/>
      <c r="G81" s="128">
        <f ca="1">IFERROR(NOW()-F81,"")</f>
        <v>45968.591417939817</v>
      </c>
      <c r="H81" s="127"/>
      <c r="I81" s="125" t="str">
        <f>IFERROR(VLOOKUP(D81,DB!A:F,6,0),"")</f>
        <v/>
      </c>
      <c r="J81" s="125" t="str">
        <f>IFERROR(VLOOKUP(D81,DB!A:G,7,0),"")</f>
        <v/>
      </c>
      <c r="K81" s="129"/>
      <c r="L81" s="130" t="str">
        <f>IFERROR(VLOOKUP(D81,DB!A:I,9,0),"")</f>
        <v/>
      </c>
    </row>
  </sheetData>
  <customSheetViews>
    <customSheetView guid="{F6042A99-DD27-4453-835D-0834D95730CC}" filter="1" showAutoFilter="1">
      <pageMargins left="0" right="0" top="0" bottom="0" header="0" footer="0"/>
      <autoFilter ref="B1:M1" xr:uid="{5EE1FFC7-4422-4667-909E-F4F275E2A4FC}"/>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143.59157997685543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45968.591417939817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45968.591417939817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45968.591417939817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45968.591417939817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45968.591417939817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45968.591417939817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45968.591417939817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45968.591417939817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45968.591417939817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45968.591417939817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45968.591417939817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45968.591417939817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45968.591417939817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45968.591417939817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45968.591417939817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45968.591417939817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45968.591417939817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45968.591417939817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45968.591417939817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45968.591417939817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45968.591417939817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45968.591417939817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45968.591417939817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45968.591417939817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45968.591417939817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45968.591417939817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45968.591417939817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45968.591417939817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45968.591417939817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45968.591417939817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45968.591417939817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45968.591417939817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45968.591417939817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45968.591417939817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45968.591417939817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45968.591417939817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45968.591417939817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45968.591417939817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45968.591417939817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45968.591417939817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45968.591417939817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45968.591417939817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45968.591417939817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45968.591417939817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45968.591417939817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45968.591417939817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45968.591417939817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45968.591417939817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45968.591417939817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45968.591417939817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45968.591417939817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45968.591417939817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45968.591417939817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45968.591417939817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45968.591417939817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45968.591417939817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45968.591417939817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45968.591417939817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45968.591417939817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45968.591417939817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45968.591417939817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45968.591417939817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45968.591417939817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45968.591417939817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45968.591417939817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45968.591417939817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45968.591417939817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45968.591417939817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45968.591417939817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45968.591417939817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45968.591417939817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45968.591417939817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45968.591417939817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45968.591417939817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45968.591417939817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45968.591417939817</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18" t="s">
        <v>21247</v>
      </c>
      <c r="E2" s="18" t="s">
        <v>39021</v>
      </c>
      <c r="F2" s="20">
        <v>45968.575578703705</v>
      </c>
      <c r="G2" s="21">
        <f t="shared" ref="G2:G24" ca="1" si="0">IFERROR(NOW()-F2,"-")</f>
        <v>1.5839236111787613E-2</v>
      </c>
      <c r="H2" s="22">
        <v>45968.548715277779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c r="E3" s="18"/>
      <c r="F3" s="20"/>
      <c r="G3" s="21">
        <f t="shared" ca="1" si="0"/>
        <v>45968.591417939817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45968.591417939817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45968.591417939817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45968.591417939817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45968.591417939817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45968.591417939817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45968.591417939817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45968.591417939817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45968.591417939817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45968.591417939817</v>
      </c>
      <c r="H12" s="22" t="s">
        <v>39109</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45968.591417939817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45968.591417939817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45968.591417939817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45968.591417939817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45968.591417939817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45968.591417939817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45968.591417939817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45968.591417939817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45968.591417939817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45968.591417939817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45968.591417939817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45968.591417939817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39110</v>
      </c>
      <c r="D25" s="18"/>
      <c r="E25" s="18"/>
      <c r="F25" s="20"/>
      <c r="G25" s="21">
        <f t="shared" ref="G25:G88" ca="1" si="1">IFERROR(NOW()-F25,"-")</f>
        <v>45968.591417939817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45968.591417939817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45968.591417939817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45968.591417939817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45968.591417939817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45968.591417939817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45968.591417939817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45968.591417939817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45968.591417939817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45968.591417939817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45968.591417939817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45968.591417939817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45968.591417939817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45968.591417939817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45968.591417939817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45968.591417939817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45968.591417939817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45968.591417939817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45968.591417939817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45968.591417939817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45968.591417939817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45968.591417939817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45968.591417939817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45968.591417939817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45968.591417939817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45968.591417939817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45968.591417939817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45968.591417939817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45968.591417939817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45968.591417939817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45968.591417939817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45968.591417939817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45968.591417939817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45968.591417939817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45968.591417939817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45968.591417939817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45968.591417939817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45968.591417939817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45968.591417939817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45968.591417939817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45968.591417939817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45968.591417939817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45968.591417939817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45968.591417939817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45968.591417939817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45968.591417939817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45968.591417939817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45968.591417939817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45968.591417939817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45968.591417939817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45968.591417939817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45968.591417939817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45968.591417939817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45968.591417939817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45968.591417939817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45968.591417939817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45968.591417939817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45968.591417939817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45968.591417939817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45968.591417939817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45968.591417939817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45968.591417939817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45968.591417939817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45968.591417939817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45968.591417939817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45968.591417939817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45968.591417939817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45968.591417939817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45968.591417939817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45968.591417939817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45968.591417939817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45968.591417939817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45968.591417939817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45968.591417939817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45968.591417939817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45968.591417939817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45968.591417939817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45968.591417939817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45968.591417939817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45968.591417939817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45968.591417939817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45968.591417939817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45968.591417939817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45968.591417939817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45968.591417939817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45968.591417939817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45968.591417939817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45968.591417939817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45968.591417939817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45968.591417939817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45968.591417939817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45968.591417939817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45968.591417939817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45968.591417939817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45968.591417939817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45968.591417939817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45968.591417939817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45968.591417939817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45968.591417939817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45968.591417939817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45968.591417939817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45968.591417939817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45968.591417939817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45968.591417939817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45968.591417939817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45968.591417939817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45968.591417939817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45968.591417939817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45968.591417939817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45968.591417939817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45968.591417939817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45968.591417939817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45968.591417939817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45968.591417939817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45968.591417939817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45968.591417939817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45968.591417939817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45968.591417939817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45968.591417939817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45968.591417939817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45968.591417939817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45968.591417939817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45968.591417939817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45968.591417939817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45968.591417939817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45968.591417939817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45968.591417939817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45968.591417939817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45968.591417939817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45968.591417939817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45968.591417939817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45968.591417939817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45968.591417939817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45968.591417939817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45968.591417939817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45968.591417939817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45968.591417939817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45968.591417939817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45968.591417939817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45968.591417939817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45968.591417939817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45968.591417939817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45968.591417939817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45968.591417939817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45968.591417939817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45968.591417939817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45968.591417939817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45968.591417939817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45968.591417939817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45968.591417939817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45968.591417939817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45968.591417939817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45968.591417939817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45968.591417939817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45968.591417939817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45968.591417939817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45968.591417939817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45968.591417939817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45968.591417939817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45968.591417939817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45968.591417939817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45968.591417939817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45968.591417939817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45968.591417939817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45968.591417939817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45968.591417939817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45968.591417939817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45968.591417939817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45968.591417939817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45968.591417939817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45968.591417939817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45968.591417939817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45968.591417939817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45968.591417939817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45968.591417939817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45968.591417939817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45968.591417939817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45968.591417939817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45968.591417939817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45968.591417939817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45968.591417939817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45968.591417939817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45968.591417939817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45968.591417939817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45968.591417939817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45968.591417939817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45968.591417939817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45968.591417939817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45968.591417939817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45968.591417939817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45968.591417939817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45968.591417939817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45968.591417939817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45968.591417939817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45968.591417939817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45968.591417939817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45968.591417939817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45968.591417939817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45968.591417939817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45968.591417939817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45968.591417939817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45968.591417939817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45968.591417939817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45968.591417939817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45968.591417939817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45968.591417939817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45968.591417939817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45968.591417939817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45968.591417939817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45968.591417939817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45968.591417939817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45968.591417939817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45968.591417939817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45968.591417939817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45968.591417939817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45968.591417939817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45968.591417939817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45968.591417939817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45968.591417939817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45968.591417939817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45968.591417939817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45968.591417939817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45968.591417939817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45968.591417939817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45968.591417939817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45968.591417939817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45968.591417939817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45968.591417939817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45968.591417939817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45968.591417939817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45968.591417939817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45968.591417939817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45968.591417939817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45968.591417939817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45968.591417939817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45968.591417939817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45968.591417939817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45968.591417939817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45968.591417939817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45968.591417939817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45968.591417939817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45968.591417939817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45968.591417939817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45968.591417939817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45968.591417939817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45968.591417939817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45968.591417939817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45968.591417939817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45968.591417939817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45968.591417939817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45968.591417939817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45968.591417939817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45968.591417939817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45968.591417939817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45968.591417939817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45968.591417939817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45968.591417939817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45968.591417939817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45968.591417939817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45968.591417939817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45968.591417939817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45968.591417939817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45968.591417939817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45968.591417939817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45968.591417939817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45968.591417939817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45968.591417939817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45968.591417939817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45968.591417939817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45968.591417939817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45968.591417939817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45968.591417939817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45968.591417939817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45968.591417939817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45968.591417939817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45968.591417939817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45968.591417939817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45968.591417939817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45968.591417939817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45968.591417939817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45968.591417939817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45968.591417939817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45968.591417939817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45968.591417939817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45968.591417939817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45968.591417939817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45968.591417939817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45968.591417939817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45968.591417939817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45968.591417939817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45968.591417939817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45968.591417939817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45968.591417939817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45968.591417939817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45968.591417939817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45968.591417939817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45968.591417939817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45968.591417939817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45968.591417939817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45968.591417939817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45968.591417939817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45968.591417939817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45968.591417939817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45968.591417939817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45968.591417939817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45968.591417939817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45968.591417939817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45968.591417939817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45968.591417939817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45968.591417939817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45968.591417939817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45968.591417939817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45968.591417939817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45968.591417939817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45968.591417939817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45968.591417939817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45968.591417939817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45968.591417939817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45968.591417939817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45968.591417939817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45968.591417939817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45968.591417939817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45968.591417939817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45968.591417939817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45968.591417939817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45968.591417939817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45968.591417939817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45968.591417939817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45968.591417939817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45968.591417939817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45968.591417939817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45968.591417939817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45968.591417939817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45968.591417939817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45968.591417939817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45968.591417939817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45968.591417939817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45968.591417939817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45968.591417939817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45968.591417939817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45968.591417939817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45968.591417939817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45968.591417939817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45968.591417939817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45968.591417939817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45968.591417939817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45968.591417939817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45968.591417939817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45968.591417939817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45968.591417939817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45968.591417939817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45968.591417939817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45968.591417939817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45968.591417939817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45968.591417939817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45968.591417939817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45968.591417939817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45968.591417939817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45968.591417939817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45968.591417939817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45968.591417939817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45968.591417939817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45968.591417939817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45968.591417939817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45968.591417939817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45968.591417939817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45968.591417939817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45968.591417939817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45968.591417939817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45968.591417939817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45968.591417939817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45968.591417939817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45968.591417939817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45968.591417939817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45968.591417939817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45968.591417939817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45968.591417939817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45968.591417939817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45968.591417939817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45968.591417939817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45968.591417939817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45968.591417939817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45968.591417939817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45968.591417939817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45968.591417939817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45968.591417939817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45968.591417939817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45968.591417939817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45968.591417939817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45968.591417939817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45968.591417939817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45968.591417939817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45968.591417939817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45968.591417939817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45968.591417939817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45968.591417939817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45968.591417939817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45968.591417939817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45968.591417939817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45968.591417939817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45968.591417939817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45968.591417939817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45968.591417939817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45968.591417939817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45968.591417939817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45968.591417939817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45968.591417939817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45968.591417939817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45968.591417939817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45968.591417939817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45968.591417939817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45968.591417939817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45968.591417939817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45968.591417939817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45968.591417939817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45968.591417939817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45968.591417939817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45968.591417939817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45968.591417939817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45968.591417939817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45968.591417939817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45968.591417939817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45968.591417939817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45968.591417939817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45968.591417939817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45968.591417939817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45968.591417939817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45968.591417939817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45968.591417939817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45968.591417939817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45968.591417939817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45968.591417939817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45968.591417939817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45968.591417939817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45968.591417939817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45968.591417939817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45968.591417939817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45968.591417939817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45968.591417939817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45968.591417939817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45968.591417939817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45968.591417939817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45968.591417939817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45968.591417939817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45968.591417939817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45968.591417939817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45968.591417939817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45968.591417939817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45968.591417939817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45968.591417939817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45968.591417939817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45968.591417939817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45968.591417939817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45968.591417939817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45968.591417939817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45968.591417939817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45968.591417939817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45968.591417939817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45968.591417939817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45968.591417939817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45968.591417939817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45968.591417939817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45968.591417939817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45968.591417939817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45968.591417939817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45968.591417939817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45968.591417939817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45968.591417939817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45968.591417939817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45968.591417939817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45968.591417939817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45968.591417939817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45968.591417939817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45968.591417939817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45968.591417939817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45968.591417939817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45968.591417939817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45968.591417939817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45968.591417939817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45968.591417939817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45968.591417939817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45968.591417939817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45968.591417939817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45968.591417939817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45968.591417939817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45968.591417939817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45968.591417939817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45968.591417939817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45968.591417939817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45968.591417939817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45968.591417939817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45968.591417939817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45968.591417939817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45968.591417939817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45968.591417939817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45968.591417939817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45968.591417939817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45968.591417939817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45968.591417939817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45968.591417939817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45968.591417939817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45968.591417939817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45968.591417939817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45968.591417939817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45968.591417939817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45968.591417939817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45968.591417939817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45968.591417939817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45968.591417939817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45968.591417939817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45968.591417939817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45968.591417939817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45968.591417939817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45968.591417939817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45968.591417939817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45968.591417939817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45968.591417939817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45968.591417939817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45968.591417939817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45968.591417939817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45968.591417939817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45968.591417939817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45968.591417939817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45968.591417939817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45968.591417939817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45968.591417939817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45968.591417939817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45968.591417939817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45968.591417939817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45968.591417939817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45968.591417939817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45968.591417939817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45968.591417939817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45968.591417939817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45968.591417939817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45968.591417939817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45968.591417939817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45968.591417939817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45968.591417939817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45968.591417939817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45968.591417939817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45968.591417939817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45968.591417939817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45968.591417939817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45968.591417939817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45968.591417939817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45968.591417939817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45968.591417939817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45968.591417939817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45968.591417939817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45968.591417939817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45968.591417939817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45968.591417939817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45968.591417939817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45968.591417939817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45968.591417939817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45968.591417939817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45968.591417939817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45968.591417939817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45968.591417939817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45968.591417939817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45968.591417939817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45968.591417939817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45968.591417939817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45968.591417939817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45968.591417939817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45968.591417939817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45968.591417939817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45968.591417939817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45968.591417939817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45968.591417939817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45968.591417939817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45968.591417939817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45968.591417939817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45968.591417939817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45968.591417939817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45968.591417939817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45968.591417939817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45968.591417939817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45968.591417939817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45968.591417939817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45968.591417939817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45968.591417939817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45968.591417939817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45968.591417939817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45968.591417939817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45968.591417939817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45968.591417939817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45968.591417939817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45968.591417939817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45968.591417939817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45968.591417939817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45968.591417939817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45968.591417939817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45968.591417939817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45968.591417939817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45968.591417939817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45968.591417939817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45968.591417939817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45968.591417939817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45968.591417939817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45968.591417939817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45968.591417939817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45968.591417939817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45968.591417939817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45968.591417939817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45968.591417939817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45968.591417939817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45968.591417939817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45968.591417939817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45968.591417939817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45968.591417939817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45968.591417939817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45968.591417939817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45968.591417939817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45968.591417939817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45968.591417939817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45968.591417939817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45968.591417939817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45968.591417939817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45968.591417939817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45968.591417939817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45968.591417939817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45968.591417939817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45968.591417939817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45968.591417939817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45968.591417939817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45968.591417939817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45968.591417939817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45968.591417939817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45968.591417939817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45968.591417939817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45968.591417939817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45968.591417939817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45968.591417939817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45968.591417939817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45968.591417939817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45968.591417939817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45968.591417939817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45968.591417939817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45968.591417939817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45968.591417939817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45968.591417939817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45968.591417939817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45968.591417939817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45968.591417939817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45968.591417939817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45968.591417939817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45968.591417939817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45968.591417939817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45968.591417939817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45968.591417939817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45968.591417939817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45968.591417939817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45968.591417939817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45968.591417939817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45968.591417939817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45968.591417939817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45968.591417939817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45968.591417939817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45968.591417939817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45968.591417939817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45968.591417939817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45968.591417939817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45968.591417939817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45968.591417939817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45968.591417939817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45968.591417939817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45968.591417939817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45968.591417939817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45968.591417939817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45968.591417939817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45968.591417939817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45968.591417939817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45968.591417939817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45968.591417939817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45968.591417939817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45968.591417939817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45968.591417939817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45968.591417939817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45968.591417939817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45968.591417939817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45968.591417939817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45968.591417939817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45968.591417939817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45968.591417939817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45968.591417939817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45968.591417939817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45968.591417939817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45968.591417939817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45968.591417939817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45968.591417939817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45968.591417939817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45968.591417939817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45968.591417939817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45968.591417939817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45968.591417939817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45968.591417939817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45968.591417939817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45968.591417939817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45968.591417939817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45968.591417939817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45968.591417939817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45968.591417939817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45968.591417939817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45968.591417939817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45968.591417939817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45968.591417939817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45968.591417939817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45968.591417939817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45968.591417939817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45968.591417939817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45968.591417939817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45968.591417939817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45968.591417939817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45968.591417939817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45968.591417939817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45968.591417939817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45968.591417939817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45968.591417939817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45968.591417939817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45968.591417939817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45968.591417939817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45968.591417939817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45968.591417939817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45968.591417939817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45968.591417939817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45968.591417939817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45968.591417939817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45968.591417939817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45968.591417939817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45968.591417939817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45968.591417939817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45968.591417939817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45968.591417939817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45968.591417939817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45968.591417939817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45968.591417939817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45968.591417939817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45968.591417939817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45968.591417939817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45968.591417939817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45968.591417939817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45968.591417939817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45968.591417939817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45968.591417939817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45968.591417939817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45968.591417939817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45968.591417939817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45968.591417939817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45968.591417939817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45968.591417939817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45968.591417939817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45968.591417939817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45968.591417939817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45968.591417939817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45968.591417939817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45968.591417939817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45968.591417939817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45968.591417939817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45968.591417939817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45968.591417939817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45968.591417939817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45968.591417939817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45968.591417939817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45968.591417939817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45968.591417939817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45968.591417939817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45968.591417939817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45968.591417939817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45968.591417939817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45968.591417939817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45968.591417939817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45968.591417939817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45968.591417939817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45968.591417939817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45968.591417939817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45968.591417939817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45968.591417939817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45968.591417939817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45968.591417939817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45968.591417939817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45968.591417939817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45968.591417939817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45968.591417939817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45968.591417939817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45968.591417939817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45968.591417939817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45968.591417939817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45968.591417939817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45968.591417939817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45968.591417939817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45968.591417939817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45968.591417939817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45968.591417939817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45968.591417939817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45968.591417939817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45968.591417939817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45968.591417939817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45968.591417939817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45968.591417939817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45968.591417939817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45968.591417939817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45968.591417939817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45968.591417939817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45968.591417939817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45968.591417939817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45968.591417939817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45968.591417939817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45968.591417939817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45968.591417939817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45968.591417939817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45968.591417939817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45968.591417939817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45968.591417939817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45968.591417939817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45968.591417939817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45968.591417939817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45968.591417939817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45968.591417939817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45968.591417939817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45968.591417939817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45968.591417939817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45968.591417939817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45968.591417939817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45968.591417939817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45968.591417939817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45968.591417939817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45968.591417939817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45968.591417939817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45968.591417939817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45968.591417939817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45968.591417939817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45968.591417939817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45968.591417939817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45968.591417939817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45968.591417939817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45968.591417939817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45968.591417939817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45968.591417939817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45968.591417939817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45968.591417939817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45968.591417939817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45968.591417939817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45968.591417939817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45968.591417939817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45968.591417939817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45968.591417939817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45968.591417939817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45968.591417939817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45968.591417939817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45968.591417939817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45968.591417939817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45968.591417939817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45968.591417939817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45968.591417939817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45968.591417939817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45968.591417939817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45968.591417939817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45968.591417939817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45968.591417939817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45968.591417939817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45968.591417939817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45968.591417939817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45968.591417939817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45968.591417939817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45968.591417939817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45968.591417939817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45968.591417939817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45968.591417939817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45968.591417939817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45968.591417939817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45968.591417939817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45968.591417939817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45968.591417939817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45968.591417939817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45968.591417939817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45968.591417939817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45968.591417939817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45968.591417939817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45968.591417939817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45968.591417939817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45968.591417939817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45968.591417939817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45968.591417939817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45968.591417939817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45968.591417939817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45968.591417939817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45968.591417939817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45968.591417939817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45968.591417939817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45968.591417939817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45968.591417939817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45968.591417939817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45968.591417939817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45968.591417939817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45968.591417939817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45968.591417939817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45968.591417939817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45968.591417939817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45968.591417939817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45968.591417939817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45968.591417939817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45968.591417939817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45968.591417939817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45968.591417939817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45968.591417939817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45968.591417939817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45968.591417939817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45968.591417939817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45968.591417939817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45968.591417939817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45968.591417939817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45968.591417939817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45968.591417939817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45968.591417939817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45968.591417939817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45968.591417939817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45968.591417939817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45968.591417939817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45968.591417939817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45968.591417939817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45968.591417939817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45968.591417939817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45968.591417939817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45968.591417939817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45968.591417939817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45968.591417939817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45968.591417939817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45968.591417939817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45968.591417939817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45968.591417939817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45968.591417939817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45968.591417939817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45968.591417939817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45968.591417939817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45968.591417939817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45968.591417939817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45968.591417939817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45968.591417939817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45968.591417939817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45968.591417939817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45968.591417939817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45968.591417939817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45968.591417939817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45968.591417939817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45968.591417939817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45968.591417939817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45968.591417939817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45968.591417939817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45968.591417939817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45968.591417939817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45968.591417939817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45968.591417939817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45968.591417939817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45968.591417939817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45968.591417939817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45968.591417939817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45968.591417939817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45968.591417939817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45968.591417939817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45968.591417939817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45968.591417939817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45968.591417939817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45968.591417939817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45968.591417939817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45968.591417939817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45968.591417939817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45968.591417939817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45968.591417939817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45968.591417939817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45968.591417939817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45968.591417939817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45968.591417939817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45968.591417939817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45968.591417939817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45968.591417939817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45968.591417939817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45968.591417939817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45968.591417939817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45968.591417939817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45968.591417939817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45968.591417939817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45968.591417939817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45968.591417939817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45968.591417939817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45968.591417939817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45968.591417939817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45968.591417939817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45968.591417939817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45968.591417939817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45968.591417939817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45968.591417939817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45968.591417939817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45968.591417939817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45968.591417939817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45968.591417939817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45968.591417939817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45968.591417939817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45968.591417939817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45968.591417939817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45968.591417939817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45968.591417939817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45968.591417939817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45968.591417939817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45968.591417939817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45968.591417939817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45968.591417939817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45968.591417939817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45968.591417939817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45968.591417939817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45968.591417939817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45968.591417939817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45968.591417939817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45968.591417939817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45968.591417939817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45968.591417939817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45968.591417939817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45968.591417939817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45968.591417939817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45968.591417939817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45968.591417939817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45968.591417939817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45968.591417939817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45968.591417939817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45968.591417939817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45968.591417939817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45968.591417939817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45968.591417939817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45968.591417939817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45968.591417939817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45968.591417939817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45968.591417939817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45968.591417939817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45968.591417939817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45968.591417939817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45968.591417939817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45968.591417939817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45968.591417939817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265.1107003472207</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45968.591417939817</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45968.591417939817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45968.591417939817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45968.591417939817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45968.591417939817</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45968.591417939817</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45968.591417939817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45968.591417939817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45968.591417939817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45968.591417939817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45968.591417939817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45968.591417939817</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45968.591417939817</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45968.591417939817</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45968.591417939817</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45968.591417939817</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45968.591417939817</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45968.591417939817</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45968.591417939817</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45968.591417939817</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45968.591417939817</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45968.591417939817</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45968.591417939817</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45968.591417939817</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45968.591417939817</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45968.591417939817</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45968.591417939817</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45968.591417939817</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45968.591417939817</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45968.591417939817</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45968.591417939817</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45968.591417939817</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45968.591417939817</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45968.591417939817</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45968.591417939817</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45968.591417939817</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45968.591417939817</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45968.591417939817</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45968.591417939817</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45968.591417939817</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45968.591417939817</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45968.591417939817</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45968.591417939817</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45968.591417939817</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45968.591417939817</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45968.591417939817</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45968.591417939817</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45968.591417939817</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45968.591417939817</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45968.591417939817</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45968.591417939817</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45968.591417939817</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45968.591417939817</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45968.591417939817</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45968.591417939817</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45968.591417939817</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45968.591417939817</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45968.591417939817</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45968.591417939817</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45968.591417939817</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45968.591417939817</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45968.591417939817</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45968.591417939817</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45968.591417939817</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45968.591417939817</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45968.591417939817</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45968.591417939817</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45968.591417939817</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45968.591417939817</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45968.591417939817</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45968.591417939817</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45968.591417939817</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45968.591417939817</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45968.591417939817</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45968.591417939817</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45968.591417939817</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45968.591417939817</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45968.591417939817</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45968.591417939817</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45968.591417939817</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45968.591417939817</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45968.591417939817</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45968.591417939817</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45968.591417939817</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45968.591417939817</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45968.591417939817</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45968.591417939817</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45968.591417939817</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45968.591417939817</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45968.591417939817</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45968.591417939817</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45968.591417939817</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45968.591417939817</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45968.591417939817</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45968.591417939817</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45968.591417939817</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45968.591417939817</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45968.591417939817</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45968.591417939817</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45968.591417939817</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45968.591417939817</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45968.591417939817</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45968.591417939817</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45968.591417939817</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45968.591417939817</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45968.591417939817</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45968.591417939817</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45968.591417939817</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76.759357754628581</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42.402540625000256</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19.930306828704488</v>
      </c>
      <c r="H4" s="132">
        <v>45948.661111111112</v>
      </c>
      <c r="I4" s="131" t="str">
        <f>IFERROR(VLOOKUP(D4,DB!A:F,6,0),"")</f>
        <v>SCECO</v>
      </c>
      <c r="J4" s="131" t="str">
        <f>IFERROR(VLOOKUP(D4,DB!A:G,7,0),"")</f>
        <v>Dead</v>
      </c>
      <c r="K4" s="131" t="s">
        <v>39118</v>
      </c>
      <c r="L4" s="131" t="str">
        <f>IFERROR(VLOOKUP(D4,DB!A:I,9,0),"")</f>
        <v>Latis</v>
      </c>
    </row>
    <row r="5" spans="1:13" ht="15">
      <c r="A5" s="131" t="s">
        <v>39119</v>
      </c>
      <c r="B5" s="131" t="str">
        <f>IFERROR(VLOOKUP(D5,DB!A:K,11,0),"")</f>
        <v>R5</v>
      </c>
      <c r="C5" s="131">
        <v>4</v>
      </c>
      <c r="D5" s="131" t="s">
        <v>38925</v>
      </c>
      <c r="E5" s="131" t="s">
        <v>39120</v>
      </c>
      <c r="F5" s="132">
        <v>45968.576666666668</v>
      </c>
      <c r="G5" s="133">
        <f ca="1">IFERROR(NOW()-F5,"")</f>
        <v>1.4751273149158806E-2</v>
      </c>
      <c r="H5" s="132">
        <v>45968.563703703701</v>
      </c>
      <c r="I5" s="131" t="str">
        <f>IFERROR(VLOOKUP(D5,DB!A:F,6,0),"")</f>
        <v>Generator-SG</v>
      </c>
      <c r="J5" s="131" t="str">
        <f>IFERROR(VLOOKUP(D5,DB!A:G,7,0),"")</f>
        <v>Vandalized</v>
      </c>
      <c r="K5" s="131" t="s">
        <v>39121</v>
      </c>
      <c r="L5" s="131" t="str">
        <f>IFERROR(VLOOKUP(D5,DB!A:I,9,0),"")</f>
        <v>Latis</v>
      </c>
    </row>
    <row r="6" spans="1:13" ht="15">
      <c r="A6" s="131"/>
      <c r="B6" s="131" t="str">
        <f>IFERROR(VLOOKUP(D6,DB!A:K,11,0),"")</f>
        <v/>
      </c>
      <c r="C6" s="131"/>
      <c r="D6" s="131"/>
      <c r="E6" s="131"/>
      <c r="F6" s="131"/>
      <c r="G6" s="131">
        <f ca="1">IFERROR(NOW()-F6,"")</f>
        <v>45968.591417939817</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45968.591417939817</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45968.591417939817</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45968.591417939817</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45968.591417939817</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45968.591417939817</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45968.591417939817</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45968.591417939817</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45968.591417939817</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45968.591417939817</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45968.591417939817</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45968.591417939817</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45968.591417939817</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45968.591417939817</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45968.591417939817</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45968.591417939817</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45968.591417939817</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45968.591417939817</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45968.591417939817</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45968.591417939817</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45968.591417939817</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45968.591417939817</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45968.591417939817</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45968.591417939817</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45968.591417939817</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45968.591417939817</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45968.591417939817</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45968.591417939817</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45968.591417939817</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45968.591417939817</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45968.591417939817</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45968.591417939817</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45968.591417939817</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45968.591417939817</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45968.591417939817</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45968.591417939817</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45968.591417939817</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45968.591417939817</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45968.591417939817</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45968.591417939817</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45968.591417939817</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45968.591417939817</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45968.591417939817</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45968.591417939817</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45968.591417939817</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45968.591417939817</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45968.591417939817</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45968.591417939817</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45968.591417939817</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45968.591417939817</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45968.591417939817</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45968.591417939817</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45968.591417939817</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45968.591417939817</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45968.591417939817</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45968.591417939817</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45968.591417939817</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45968.591417939817</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45968.591417939817</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45968.591417939817</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45968.591417939817</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45968.591417939817</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45968.591417939817</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45968.591417939817</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45968.591417939817</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45968.591417939817</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45968.591417939817</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45968.591417939817</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45968.591417939817</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45968.591417939817</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45968.591417939817</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45968.591417939817</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45968.591417939817</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45968.591417939817</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45968.591417939817</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45968.591417939817</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45968.591417939817</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45968.591417939817</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45968.591417939817</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45968.591417939817</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45968.591417939817</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45968.591417939817</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45968.591417939817</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45968.591417939817</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45968.591417939817</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45968.591417939817</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45968.591417939817</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45968.591417939817</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45968.591417939817</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45968.591417939817</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45968.591417939817</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45968.591417939817</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45968.591417939817</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45968.591417939817</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45968.591417939817</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45968.591417939817</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45968.591417939817</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45968.591417939817</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45968.591417939817</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45968.591417939817</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45968.591417939817</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45968.591417939817</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45968.591417939817</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45968.591417939817</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45968.591417939817</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45968.591417939817</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45968.591417939817</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45968.591417939817</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45968.591417939817</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45968.591417939817</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45968.591417939817</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45968.591417939817</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45968.591417939817</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45968.591417939817</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45968.591417939817</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45968.591417939817</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45968.591417939817</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45968.591417939817</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45968.591417939817</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45968.591417939817</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45968.591417939817</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45968.591417939817</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45968.591417939817</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45968.591417939817</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45968.591417939817</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45968.591417939817</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45968.591417939817</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45968.591417939817</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45968.591417939817</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45968.591417939817</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45968.591417939817</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45968.591417939817</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45968.591417939817</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45968.591417939817</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45968.591417939817</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45968.591417939817</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45968.591417939817</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45968.591417939817</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45968.591417939817</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45968.591417939817</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45968.591417939817</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45968.591417939817</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45968.591417939817</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45968.591417939817</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45968.591417939817</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45968.591417939817</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45968.591417939817</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45968.591417939817</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45968.591417939817</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45968.591417939817</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45968.591417939817</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45968.591417939817</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45968.591417939817</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45968.591417939817</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45968.591417939817</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45968.591417939817</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45968.591417939817</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45968.591417939817</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45968.591417939817</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45968.591417939817</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45968.591417939817</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45968.591417939817</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45968.591417939817</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45968.591417939817</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45968.591417939817</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45968.591417939817</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45968.591417939817</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45968.591417939817</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45968.591417939817</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45968.591417939817</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45968.591417939817</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45968.591417939817</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45968.591417939817</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45968.591417939817</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45968.591417939817</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45968.591417939817</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45968.591417939817</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45968.591417939817</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45968.591417939817</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45968.591417939817</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45968.591417939817</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45968.591417939817</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45968.591417939817</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45968.591417939817</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45968.591417939817</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45968.591417939817</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45968.591417939817</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45968.591417939817</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45968.591417939817</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45968.591417939817</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45968.591417939817</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45968.591417939817</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45968.591417939817</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45968.591417939817</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45968.591417939817</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45968.591417939817</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45968.591417939817</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45968.591417939817</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45968.591417939817</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45968.591417939817</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45968.591417939817</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45968.591417939817</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45968.591417939817</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45968.591417939817</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45968.591417939817</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45968.591417939817</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45968.591417939817</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45968.591417939817</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45968.591417939817</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45968.591417939817</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45968.591417939817</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45968.591417939817</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45968.591417939817</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45968.591417939817</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45968.591417939817</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45968.591417939817</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45968.591417939817</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45968.591417939817</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45968.591417939817</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45968.591417939817</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45968.591417939817</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45968.591417939817</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45968.591417939817</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45968.591417939817</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45968.591417939817</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45968.591417939817</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45968.591417939817</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45968.591417939817</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45968.591417939817</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45968.591417939817</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45968.591417939817</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45968.591417939817</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45968.591417939817</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45968.591417939817</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45968.591417939817</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45968.591417939817</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45968.591417939817</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45968.591417939817</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45968.591417939817</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45968.591417939817</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45968.591417939817</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45968.591417939817</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45968.591417939817</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45968.591417939817</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45968.591417939817</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45968.591417939817</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45968.591417939817</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45968.591417939817</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45968.591417939817</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45968.591417939817</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45968.591417939817</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45968.591417939817</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45968.591417939817</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45968.591417939817</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45968.591417939817</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45968.591417939817</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45968.591417939817</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45968.591417939817</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45968.591417939817</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45968.591417939817</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45968.591417939817</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45968.591417939817</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45968.591417939817</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45968.591417939817</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45968.591417939817</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45968.591417939817</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45968.591417939817</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45968.591417939817</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45968.591417939817</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45968.591417939817</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45968.591417939817</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45968.591417939817</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45968.591417939817</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45968.591417939817</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45968.591417939817</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45968.591417939817</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45968.591417939817</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45968.591417939817</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45968.591417939817</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45968.591417939817</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45968.591417939817</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row r="1247" ht="15"/>
    <row r="1248"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45968.591417939817</v>
      </c>
      <c r="H2" s="147"/>
      <c r="I2" s="86" t="str">
        <f>IFERROR(VLOOKUP(D2,DB!A:F,6,0),"")</f>
        <v/>
      </c>
      <c r="J2" s="61" t="str">
        <f>IFERROR(VLOOKUP(D2,DB!A:G,7,0),"")</f>
        <v/>
      </c>
      <c r="K2" s="148"/>
      <c r="L2" s="149" t="str">
        <f>IFERROR(VLOOKUP(D2,DB!A:I,9,0),"")</f>
        <v/>
      </c>
    </row>
    <row r="3" spans="1:12" ht="31.5" customHeight="1">
      <c r="A3" s="86"/>
      <c r="B3" s="61" t="str">
        <f>IFERROR(VLOOKUP(D3,DB!A:K,11,0),"")</f>
        <v>R6</v>
      </c>
      <c r="C3" s="61"/>
      <c r="D3" s="61" t="s">
        <v>35569</v>
      </c>
      <c r="E3" s="61"/>
      <c r="F3" s="145"/>
      <c r="G3" s="146">
        <f ca="1">IFERROR(NOW()-F3,"-")</f>
        <v>45968.591417939817</v>
      </c>
      <c r="H3" s="147"/>
      <c r="I3" s="86" t="str">
        <f>IFERROR(VLOOKUP(D3,DB!A:F,6,0),"")</f>
        <v>SCECO</v>
      </c>
      <c r="J3" s="61" t="str">
        <f>IFERROR(VLOOKUP(D3,DB!A:G,7,0),"")</f>
        <v>Vandalized</v>
      </c>
      <c r="K3" s="148"/>
      <c r="L3" s="149" t="str">
        <f>IFERROR(VLOOKUP(D3,DB!A:I,9,0),"")</f>
        <v>Latis</v>
      </c>
    </row>
    <row r="4" spans="1:12" ht="31.5" customHeight="1">
      <c r="A4" s="86"/>
      <c r="B4" s="61" t="str">
        <f>IFERROR(VLOOKUP(D4,DB!A:K,11,0),"")</f>
        <v>R6</v>
      </c>
      <c r="C4" s="61"/>
      <c r="D4" s="61" t="s">
        <v>35855</v>
      </c>
      <c r="E4" s="61"/>
      <c r="F4" s="145"/>
      <c r="G4" s="146">
        <f ca="1">IFERROR(NOW()-F4,"-")</f>
        <v>45968.591417939817</v>
      </c>
      <c r="H4" s="147"/>
      <c r="I4" s="86" t="str">
        <f>IFERROR(VLOOKUP(D4,DB!A:F,6,0),"")</f>
        <v>SCECO</v>
      </c>
      <c r="J4" s="61" t="str">
        <f>IFERROR(VLOOKUP(D4,DB!A:G,7,0),"")</f>
        <v>Dead</v>
      </c>
      <c r="K4" s="148"/>
      <c r="L4" s="149" t="str">
        <f>IFERROR(VLOOKUP(D4,DB!A:I,9,0),"")</f>
        <v>Latis</v>
      </c>
    </row>
    <row r="5" spans="1:12" ht="31.5" customHeight="1">
      <c r="A5" s="86"/>
      <c r="B5" s="61" t="str">
        <f>IFERROR(VLOOKUP(D5,DB!A:K,11,0),"")</f>
        <v>R6</v>
      </c>
      <c r="C5" s="61"/>
      <c r="D5" s="61" t="s">
        <v>34041</v>
      </c>
      <c r="E5" s="61"/>
      <c r="F5" s="145"/>
      <c r="G5" s="146">
        <f ca="1">IFERROR(NOW()-F5,"-")</f>
        <v>45968.591417939817</v>
      </c>
      <c r="H5" s="147"/>
      <c r="I5" s="86" t="str">
        <f>IFERROR(VLOOKUP(D5,DB!A:F,6,0),"")</f>
        <v>SCECO</v>
      </c>
      <c r="J5" s="61" t="str">
        <f>IFERROR(VLOOKUP(D5,DB!A:G,7,0),"")</f>
        <v>Vandalized</v>
      </c>
      <c r="K5" s="148"/>
      <c r="L5" s="149" t="str">
        <f>IFERROR(VLOOKUP(D5,DB!A:I,9,0),"")</f>
        <v>Latis</v>
      </c>
    </row>
    <row r="6" spans="1:12" ht="31.5" customHeight="1">
      <c r="A6" s="86"/>
      <c r="B6" s="61" t="str">
        <f>IFERROR(VLOOKUP(D6,DB!A:K,11,0),"")</f>
        <v/>
      </c>
      <c r="C6" s="61"/>
      <c r="D6" s="61"/>
      <c r="E6" s="61"/>
      <c r="F6" s="145"/>
      <c r="G6" s="146">
        <f ca="1">IFERROR(NOW()-F6,"-")</f>
        <v>45968.591417939817</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45968.591417939817</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45968.591417939817</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45968.591417939817</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45968.591417939817</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45968.591417939817</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45968.591417939817</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45968.591417939817</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45968.591417939817</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45968.591417939817</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45968.591417939817</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45968.591417939817</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45968.591417939817</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45968.591417939817</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45968.591417939817</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45968.591417939817</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2025-11-07T11:11:56Z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