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74" documentId="120_S{2AC9BD13-BADA-5192-A53E-5A8FF88502F6}" xr6:coauthVersionLast="47" xr6:coauthVersionMax="47" xr10:uidLastSave="{5AD400D4-5652-46C2-9572-BF1B1CCEA0B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<sst xmlns="http://schemas.openxmlformats.org/spreadsheetml/2006/main" count="180287" uniqueCount="39127">
  <si>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</si>
  <si>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</si>
  <si>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</si>
  <si>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</si>
  <si>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</si>
  <si>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</si>
  <si>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</si>
  <si>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</si>
  <si>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</si>
  <si>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</si>
  <si>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</si>
  <si>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</si>
  <si>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</si>
  <si>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</si>
  <si>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</si>
  <si>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</si>
  <si>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</si>
  <si>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</si>
  <si>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</si>
  <si>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</si>
  <si>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</si>
  <si>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</si>
  <si>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</si>
  <si>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</si>
  <si>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</si>
  <si>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</si>
  <si>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</si>
  <si>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</si>
  <si>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</si>
  <si>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</si>
  <si>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</si>
  <si>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</si>
  <si>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</si>
  <si>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</si>
  <si>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</si>
  <si>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</si>
  <si>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</si>
  <si>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</si>
  <si>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</si>
  <si>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</si>
  <si>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</si>
  <si>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</si>
  <si>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</si>
  <si>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</si>
  <si>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</si>
  <si>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</si>
  <si>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</si>
  <si>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</si>
  <si>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</si>
  <si>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</si>
  <si>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</si>
  <si>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</si>
  <si>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</si>
  <si>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</si>
  <si>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</si>
  <si>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</si>
  <si>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</si>
  <si>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</si>
  <si>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</si>
  <si>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</si>
  <si>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</si>
  <si>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</si>
  <si>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</si>
  <si>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</si>
  <si>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</si>
  <si>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</si>
  <si>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</si>
  <si>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</si>
  <si>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</si>
  <si>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</si>
  <si>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</si>
  <si>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</si>
  <si>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</si>
  <si>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</si>
  <si>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</si>
  <si>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</si>
  <si>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</si>
  <si>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</si>
  <si>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</si>
  <si>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</si>
  <si>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</si>
  <si>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</si>
  <si>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</si>
  <si>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</si>
  <si>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</si>
  <si>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</si>
  <si>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</si>
  <si>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</si>
  <si>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</si>
  <si>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</si>
  <si>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</si>
  <si>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</si>
  <si>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</si>
  <si>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</si>
  <si>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</si>
  <si>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</si>
  <si>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</si>
  <si>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</si>
  <si>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</si>
  <si>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</si>
  <si>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</si>
  <si>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</si>
  <si>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</si>
  <si>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</si>
  <si>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</si>
  <si>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</si>
  <si>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</si>
  <si>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</si>
  <si>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</si>
  <si>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</si>
  <si>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</si>
  <si>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</si>
  <si>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</si>
  <si>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</si>
  <si>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</si>
  <si>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</si>
  <si>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</si>
  <si>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</si>
  <si>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</si>
  <si>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</si>
  <si>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</si>
  <si>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</si>
  <si>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</si>
  <si>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</si>
  <si>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</si>
  <si>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</si>
  <si>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</si>
  <si>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</si>
  <si>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</si>
  <si>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</si>
  <si>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</si>
  <si>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</si>
  <si>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</si>
  <si>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</si>
  <si>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</si>
  <si>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</si>
  <si>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</si>
  <si>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</si>
  <si>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</si>
  <si>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</si>
  <si>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</si>
  <si>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</si>
  <si>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</si>
  <si>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</si>
  <si>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</si>
  <si>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</si>
  <si>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</si>
  <si>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</si>
  <si>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</si>
  <si>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</si>
  <si>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</si>
  <si>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</si>
  <si>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</si>
  <si>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</si>
  <si>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</si>
  <si>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</si>
  <si>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</si>
  <si>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</si>
  <si>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</si>
  <si>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</si>
  <si>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</si>
  <si>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</si>
  <si>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</si>
  <si>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</si>
  <si>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</si>
  <si>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</si>
  <si>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</si>
  <si>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</si>
  <si>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</si>
  <si>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</si>
  <si>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</si>
  <si>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</si>
  <si>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</si>
  <si>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</si>
  <si>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</si>
  <si>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</si>
  <si>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</si>
  <si>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</si>
  <si>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</si>
  <si>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</si>
  <si>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</si>
  <si>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</si>
  <si>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</si>
  <si>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</si>
  <si>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</si>
  <si>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</si>
  <si>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</si>
  <si>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</si>
  <si>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</si>
  <si>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</si>
  <si>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</si>
  <si>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</si>
  <si>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</si>
  <si>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</si>
  <si>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</si>
  <si>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</si>
  <si>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</si>
  <si>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</si>
  <si>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</si>
  <si>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</si>
  <si>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</si>
  <si>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</si>
  <si>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</si>
  <si>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</si>
  <si>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</si>
  <si>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</si>
  <si>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</si>
  <si>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</si>
  <si>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</si>
  <si>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</si>
  <si>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</si>
  <si>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</si>
  <si>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</si>
  <si>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</si>
  <si>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</si>
  <si>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</si>
  <si>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</si>
  <si>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</si>
  <si>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</si>
  <si>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</si>
  <si>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</si>
  <si>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</si>
  <si>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</si>
  <si>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</si>
  <si>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</si>
  <si>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</si>
  <si>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</si>
  <si>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</si>
  <si>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</si>
  <si>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</si>
  <si>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</si>
  <si>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</si>
  <si>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</si>
  <si>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</si>
  <si>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</si>
  <si>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</si>
  <si>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</si>
  <si>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</si>
  <si>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</si>
  <si>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</si>
  <si>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</si>
  <si>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</si>
  <si>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</si>
  <si>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</si>
  <si>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</si>
  <si>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</si>
  <si>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</si>
  <si>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</si>
  <si>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</si>
  <si>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</si>
  <si>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</si>
  <si>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</si>
  <si>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</si>
  <si>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</si>
  <si>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</si>
  <si>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</si>
  <si>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</si>
  <si>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</si>
  <si>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</si>
  <si>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</si>
  <si>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</si>
  <si>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</si>
  <si>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</si>
  <si>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</si>
  <si>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</si>
  <si>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</si>
  <si>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</si>
  <si>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</si>
  <si>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</si>
  <si>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</si>
  <si>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</si>
  <si>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</si>
  <si>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</si>
  <si>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</si>
  <si>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</si>
  <si>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</si>
  <si>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</si>
  <si>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</si>
  <si>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</si>
  <si>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</si>
  <si>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</si>
  <si>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</si>
  <si>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</si>
  <si>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</si>
  <si>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</si>
  <si>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</si>
  <si>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</si>
  <si>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</si>
  <si>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</si>
  <si>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</si>
  <si>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</si>
  <si>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</si>
  <si>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</si>
  <si>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</si>
  <si>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</si>
  <si>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</si>
  <si>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</si>
  <si>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</si>
  <si>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</si>
  <si>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</si>
  <si>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</si>
  <si>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</si>
  <si>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</si>
  <si>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</si>
  <si>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</si>
  <si>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</si>
  <si>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</si>
  <si>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</si>
  <si>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</si>
  <si>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</si>
  <si>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</si>
  <si>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</si>
  <si>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</si>
  <si>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</si>
  <si>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</si>
  <si>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</si>
  <si>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</si>
  <si>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</si>
  <si>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</si>
  <si>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</si>
  <si>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</si>
  <si>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</si>
  <si>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</si>
  <si>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</si>
  <si>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</si>
  <si>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</si>
  <si>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</si>
  <si>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</si>
  <si>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</si>
  <si>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</si>
  <si>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</si>
  <si>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</si>
  <si>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</si>
  <si>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</si>
  <si>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</si>
  <si>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</si>
  <si>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</si>
  <si>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</si>
  <si>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</si>
  <si>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</si>
  <si>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</si>
  <si>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</si>
  <si>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</si>
  <si>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</si>
  <si>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</si>
  <si>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</si>
  <si>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</si>
  <si>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</si>
  <si>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</si>
  <si>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</si>
  <si>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</si>
  <si>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</si>
  <si>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</si>
  <si>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</si>
  <si>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</si>
  <si>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</si>
  <si>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</si>
  <si>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</si>
  <si>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</si>
  <si>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</si>
  <si>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</si>
  <si>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</si>
  <si>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</si>
  <si>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</si>
  <si>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</si>
  <si>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</si>
  <si>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</si>
  <si>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</si>
  <si>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</si>
  <si>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</si>
  <si>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</si>
  <si>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</si>
  <si>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</si>
  <si>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</si>
  <si>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</si>
  <si>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</si>
  <si>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</si>
  <si>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</si>
  <si>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</si>
  <si>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</si>
  <si>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</si>
  <si>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</si>
  <si>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</si>
  <si>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</si>
  <si>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</si>
  <si>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</si>
  <si>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</si>
  <si>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</si>
  <si>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</si>
  <si>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</si>
  <si>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</si>
  <si>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</si>
  <si>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</si>
  <si>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</si>
  <si>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</si>
  <si>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</si>
  <si>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</si>
  <si>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</si>
  <si>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</si>
  <si>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</si>
  <si>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</si>
  <si>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</si>
  <si>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</si>
  <si>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</si>
  <si>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</si>
  <si>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</si>
  <si>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</si>
  <si>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</si>
  <si>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</si>
  <si>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</si>
  <si>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</si>
  <si>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</si>
  <si>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</si>
  <si>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</si>
  <si>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</si>
  <si>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</si>
  <si>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</si>
  <si>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</si>
  <si>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</si>
  <si>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</si>
  <si>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</si>
  <si>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</si>
  <si>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</si>
  <si>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</si>
  <si>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</si>
  <si>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</si>
  <si>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</si>
  <si>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</si>
  <si>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</si>
  <si>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</si>
  <si>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</si>
  <si>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</si>
  <si>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</si>
  <si>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</si>
  <si>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</si>
  <si>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</si>
  <si>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</si>
  <si>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</si>
  <si>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</si>
  <si>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</si>
  <si>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</si>
  <si>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</si>
  <si>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</si>
  <si>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</si>
  <si>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</si>
  <si>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</si>
  <si>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</si>
  <si>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</si>
  <si>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</si>
  <si>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</si>
  <si>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</si>
  <si>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</si>
  <si>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</si>
  <si>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</si>
  <si>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</si>
  <si>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</si>
  <si>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</si>
  <si>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</si>
  <si>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</si>
  <si>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</si>
  <si>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</si>
  <si>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</si>
  <si>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</si>
  <si>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</si>
  <si>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</si>
  <si>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</si>
  <si>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</si>
  <si>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</si>
  <si>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</si>
  <si>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</si>
  <si>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</si>
  <si>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</si>
  <si>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</si>
  <si>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</si>
  <si>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</si>
  <si>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</si>
  <si>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</si>
  <si>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</si>
  <si>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</si>
  <si>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</si>
  <si>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</si>
  <si>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</si>
  <si>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</si>
  <si>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</si>
  <si>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</si>
  <si>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</si>
  <si>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</si>
  <si>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</si>
  <si>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</si>
  <si>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</si>
  <si>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</si>
  <si>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</si>
  <si>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</si>
  <si>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</si>
  <si>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</si>
  <si>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</si>
  <si>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</si>
  <si>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</si>
  <si>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</si>
  <si>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</si>
  <si>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</si>
  <si>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</si>
  <si>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</si>
  <si>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</si>
  <si>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</si>
  <si>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</si>
  <si>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</si>
  <si>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</si>
  <si>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</si>
  <si>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</si>
  <si>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</si>
  <si>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</si>
  <si>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</si>
  <si>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</si>
  <si>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</si>
  <si>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</si>
  <si>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</si>
  <si>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</si>
  <si>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</si>
  <si>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</si>
  <si>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</si>
  <si>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</si>
  <si>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</si>
  <si>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</si>
  <si>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</si>
  <si>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</si>
  <si>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</si>
  <si>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</si>
  <si>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</si>
  <si>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</si>
  <si>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</si>
  <si>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</si>
  <si>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</si>
  <si>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</si>
  <si>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</si>
  <si>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</si>
  <si>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</si>
  <si>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</si>
  <si>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</si>
  <si>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</si>
  <si>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</si>
  <si>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</si>
  <si>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</si>
  <si>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</si>
  <si>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</si>
  <si>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</si>
  <si>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</si>
  <si>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</si>
  <si>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</si>
  <si>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</si>
  <si>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</si>
  <si>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</si>
  <si>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</si>
  <si>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</si>
  <si>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</si>
  <si>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</si>
  <si>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</si>
  <si>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</si>
  <si>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</si>
  <si>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</si>
  <si>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</si>
  <si>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</si>
  <si>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</si>
  <si>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</si>
  <si>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</si>
  <si>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</si>
  <si>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</si>
  <si>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</si>
  <si>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</si>
  <si>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</si>
  <si>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</si>
  <si>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</si>
  <si>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</si>
  <si>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</si>
  <si>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</si>
  <si>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</si>
  <si>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</si>
  <si>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</si>
  <si>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</si>
  <si>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</si>
  <si>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</si>
  <si>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</si>
  <si>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</si>
  <si>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</si>
  <si>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</si>
  <si>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</si>
  <si>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</si>
  <si>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</si>
  <si>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</si>
  <si>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</si>
  <si>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</si>
  <si>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</si>
  <si>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</si>
  <si>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</si>
  <si>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</si>
  <si>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</si>
  <si>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</si>
  <si>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</si>
  <si>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</si>
  <si>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</si>
  <si>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</si>
  <si>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</si>
  <si>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</si>
  <si>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</si>
  <si>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</si>
  <si>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</si>
  <si>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</si>
  <si>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</si>
  <si>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</si>
  <si>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</si>
  <si>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</si>
  <si>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</si>
  <si>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</si>
  <si>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</si>
  <si>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</si>
  <si>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</si>
  <si>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</si>
  <si>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</si>
  <si>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</si>
  <si>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</si>
  <si>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</si>
  <si>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</si>
  <si>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</si>
  <si>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</si>
  <si>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</si>
  <si>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</si>
  <si>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</si>
  <si>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</si>
  <si>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</si>
  <si>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</si>
  <si>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</si>
  <si>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</si>
  <si>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</si>
  <si>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</si>
  <si>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</si>
  <si>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</si>
  <si>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</si>
  <si>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</si>
  <si>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</si>
  <si>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</si>
  <si>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</si>
  <si>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</si>
  <si>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</si>
  <si>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</si>
  <si>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</si>
  <si>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</si>
  <si>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</si>
  <si>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</si>
  <si>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</si>
  <si>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</si>
  <si>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</si>
  <si>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</si>
  <si>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</si>
  <si>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</si>
  <si>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</si>
  <si>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</si>
  <si>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</si>
  <si>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</si>
  <si>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</si>
  <si>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</si>
  <si>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</si>
  <si>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</si>
  <si>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</si>
  <si>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</si>
  <si>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</si>
  <si>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</si>
  <si>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</si>
  <si>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</si>
  <si>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</si>
  <si>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</si>
  <si>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</si>
  <si>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</si>
  <si>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</si>
  <si>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</si>
  <si>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</si>
  <si>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</si>
  <si>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</si>
  <si>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</si>
  <si>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</si>
  <si>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</si>
  <si>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</si>
  <si>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</si>
  <si>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</si>
  <si>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</si>
  <si>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</si>
  <si>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</si>
  <si>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</si>
  <si>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</si>
  <si>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</si>
  <si>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</si>
  <si>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</si>
  <si>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</si>
  <si>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</si>
  <si>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</si>
  <si>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</si>
  <si>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</si>
  <si>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</si>
  <si>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</si>
  <si>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</si>
  <si>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</si>
  <si>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</si>
  <si>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</si>
  <si>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</si>
  <si>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</si>
  <si>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</si>
  <si>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</si>
  <si>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</si>
  <si>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</si>
  <si>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</si>
  <si>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</si>
  <si>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</si>
  <si>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</si>
  <si>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</si>
  <si>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</si>
  <si>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</si>
  <si>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</si>
  <si>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</si>
  <si>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</si>
  <si>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</si>
  <si>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</si>
  <si>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</si>
  <si>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</si>
  <si>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</si>
  <si>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</si>
  <si>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</si>
  <si>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</si>
  <si>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</si>
  <si>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</si>
  <si>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</si>
  <si>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</si>
  <si>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</si>
  <si>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</si>
  <si>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</si>
  <si>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</si>
  <si>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</si>
  <si>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</si>
  <si>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</si>
  <si>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</si>
  <si>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</si>
  <si>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</si>
  <si>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</si>
  <si>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</si>
  <si>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</si>
  <si>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</si>
  <si>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</si>
  <si>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</si>
  <si>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</si>
  <si>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</si>
  <si>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</si>
  <si>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</si>
  <si>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</si>
  <si>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</si>
  <si>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</si>
  <si>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</si>
  <si>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</si>
  <si>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</si>
  <si>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</si>
  <si>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</si>
  <si>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</si>
  <si>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</si>
  <si>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</si>
  <si>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</si>
  <si>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</si>
  <si>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</si>
  <si>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</si>
  <si>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</si>
  <si>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</si>
  <si>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</si>
  <si>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</si>
  <si>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</si>
  <si>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</si>
  <si>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</si>
  <si>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</si>
  <si>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</si>
  <si>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</si>
  <si>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</si>
  <si>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</si>
  <si>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</si>
  <si>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</si>
  <si>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</si>
  <si>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</si>
  <si>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</si>
  <si>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</si>
  <si>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</si>
  <si>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</si>
  <si>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</si>
  <si>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</si>
  <si>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</si>
  <si>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</si>
  <si>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</si>
  <si>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</si>
  <si>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</si>
  <si>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</si>
  <si>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</si>
  <si>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</si>
  <si>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</si>
  <si>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</si>
  <si>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</si>
  <si>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</si>
  <si>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</si>
  <si>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</si>
  <si>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</si>
  <si>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</si>
  <si>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</si>
  <si>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</si>
  <si>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</si>
  <si>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</si>
  <si>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</si>
  <si>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</si>
  <si>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</si>
  <si>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</si>
  <si>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</si>
  <si>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</si>
  <si>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</si>
  <si>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</si>
  <si>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</si>
  <si>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</si>
  <si>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</si>
  <si>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</si>
  <si>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</si>
  <si>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</si>
  <si>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</si>
  <si>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</si>
  <si>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</si>
  <si>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</si>
  <si>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</si>
  <si>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</si>
  <si>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</si>
  <si>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</si>
  <si>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</si>
  <si>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</si>
  <si>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</si>
  <si>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</si>
  <si>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</si>
  <si>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</si>
  <si>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</si>
  <si>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</si>
  <si>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</si>
  <si>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</si>
  <si>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</si>
  <si>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</si>
  <si>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</si>
  <si>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</si>
  <si>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</si>
  <si>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</si>
  <si>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</si>
  <si>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</si>
  <si>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</si>
  <si>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</si>
  <si>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</si>
  <si>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</si>
  <si>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</si>
  <si>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</si>
  <si>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</si>
  <si>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</si>
  <si>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</si>
  <si>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</si>
  <si>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</si>
  <si>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</si>
  <si>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</si>
  <si>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</si>
  <si>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</si>
  <si>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</si>
  <si>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</si>
  <si>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</si>
  <si>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</si>
  <si>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</si>
  <si>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</si>
  <si>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</si>
  <si>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</si>
  <si>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</si>
  <si>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</si>
  <si>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</si>
  <si>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</si>
  <si>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</si>
  <si>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</si>
  <si>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</si>
  <si>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</si>
  <si>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</si>
  <si>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</si>
  <si>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</si>
  <si>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</si>
  <si>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</si>
  <si>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</si>
  <si>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</si>
  <si>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</si>
  <si>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</si>
  <si>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</si>
  <si>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</si>
  <si>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</si>
  <si>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</si>
  <si>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</si>
  <si>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</si>
  <si>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</si>
  <si>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</si>
  <si>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</si>
  <si>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</si>
  <si>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</si>
  <si>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</si>
  <si>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</si>
  <si>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</si>
  <si>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</si>
  <si>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</si>
  <si>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</si>
  <si>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</si>
  <si>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</si>
  <si>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</si>
  <si>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</si>
  <si>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</si>
  <si>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</si>
  <si>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</si>
  <si>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</si>
  <si>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</si>
  <si>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</si>
  <si>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</si>
  <si>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</si>
  <si>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</si>
  <si>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</si>
  <si>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</si>
  <si>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</si>
  <si>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</si>
  <si>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</si>
  <si>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</si>
  <si>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</si>
  <si>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</si>
  <si>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</si>
  <si>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</si>
  <si>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</si>
  <si>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</si>
  <si>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</si>
  <si>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</si>
  <si>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</si>
  <si>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</si>
  <si>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</si>
  <si>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</si>
  <si>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</si>
  <si>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</si>
  <si>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</si>
  <si>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</si>
  <si>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</si>
  <si>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</si>
  <si>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</si>
  <si>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</si>
  <si>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</si>
  <si>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</si>
  <si>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</si>
  <si>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</si>
  <si>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</si>
  <si>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</si>
  <si>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</si>
  <si>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</si>
  <si>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</si>
  <si>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</si>
  <si>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</si>
  <si>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</si>
  <si>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</si>
  <si>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</si>
  <si>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</si>
  <si>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</si>
  <si>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</si>
  <si>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</si>
  <si>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</si>
  <si>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</si>
  <si>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</si>
  <si>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</si>
  <si>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</si>
  <si>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</si>
  <si>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</si>
  <si>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</si>
  <si>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</si>
  <si>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</si>
  <si>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</si>
  <si>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</si>
  <si>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</si>
  <si>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</si>
  <si>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</si>
  <si>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</si>
  <si>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</si>
  <si>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</si>
  <si>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</si>
  <si>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</si>
  <si>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</si>
  <si>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</si>
  <si>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</si>
  <si>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</si>
  <si>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</si>
  <si>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</si>
  <si>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</si>
  <si>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</si>
  <si>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</si>
  <si>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</si>
  <si>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</si>
  <si>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</si>
  <si>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</si>
  <si>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</si>
  <si>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</si>
  <si>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</si>
  <si>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</si>
  <si>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</si>
  <si>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</si>
  <si>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</si>
  <si>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</si>
  <si>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</si>
  <si>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</si>
  <si>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</si>
  <si>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</si>
  <si>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</si>
  <si>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</si>
  <si>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</si>
  <si>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</si>
  <si>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</si>
  <si>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</si>
  <si>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</si>
  <si>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</si>
  <si>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</si>
  <si>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</si>
  <si>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</si>
  <si>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</si>
  <si>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</si>
  <si>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</si>
  <si>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</si>
  <si>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</si>
  <si>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</si>
  <si>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</si>
  <si>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</si>
  <si>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</si>
  <si>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</si>
  <si>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</si>
  <si>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</si>
  <si>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</si>
  <si>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</si>
  <si>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</si>
  <si>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</si>
  <si>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</si>
  <si>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</si>
  <si>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</si>
  <si>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</si>
  <si>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</si>
  <si>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</si>
  <si>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</si>
  <si>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</si>
  <si>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</si>
  <si>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</si>
  <si>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</si>
  <si>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</si>
  <si>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</si>
  <si>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</si>
  <si>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</si>
  <si>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</si>
  <si>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</si>
  <si>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</si>
  <si>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</si>
  <si>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</si>
  <si>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</si>
  <si>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</si>
  <si>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</si>
  <si>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</si>
  <si>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</si>
  <si>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</si>
  <si>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</si>
  <si>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</si>
  <si>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</si>
  <si>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</si>
  <si>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</si>
  <si>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</si>
  <si>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</si>
  <si>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</si>
  <si>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</si>
  <si>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</si>
  <si>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</si>
  <si>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</si>
  <si>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</si>
  <si>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</si>
  <si>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</si>
  <si>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</si>
  <si>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</si>
  <si>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</si>
  <si>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</si>
  <si>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</si>
  <si>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</si>
  <si>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</si>
  <si>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</si>
  <si>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</si>
  <si>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</si>
  <si>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</si>
  <si>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</si>
  <si>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</si>
  <si>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</si>
  <si>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</si>
  <si>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</si>
  <si>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</si>
  <si>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</si>
  <si>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</si>
  <si>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</si>
  <si>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</si>
  <si>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</si>
  <si>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</si>
  <si>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</si>
  <si>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</si>
  <si>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</si>
  <si>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</si>
  <si>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</si>
  <si>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</si>
  <si>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</si>
  <si>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</si>
  <si>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</si>
  <si>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</si>
  <si>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</si>
  <si>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</si>
  <si>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</si>
  <si>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</si>
  <si>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</si>
  <si>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</si>
  <si>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</si>
  <si>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</si>
  <si>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</si>
  <si>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</si>
  <si>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</si>
  <si>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</si>
  <si>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</si>
  <si>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</si>
  <si>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</si>
  <si>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</si>
  <si>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</si>
  <si>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</si>
  <si>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</si>
  <si>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</si>
  <si>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</si>
  <si>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</si>
  <si>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</si>
  <si>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</si>
  <si>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</si>
  <si>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</si>
  <si>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</si>
  <si>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</si>
  <si>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</si>
  <si>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</si>
  <si>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</si>
  <si>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</si>
  <si>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</si>
  <si>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</si>
  <si>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</si>
  <si>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</si>
  <si>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</si>
  <si>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</si>
  <si>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</si>
  <si>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</si>
  <si>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</si>
  <si>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</si>
  <si>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</si>
  <si>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</si>
  <si>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</si>
  <si>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</si>
  <si>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</si>
  <si>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</si>
  <si>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</si>
  <si>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</si>
  <si>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</si>
  <si>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</si>
  <si>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</si>
  <si>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</si>
  <si>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</si>
  <si>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</si>
  <si>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</si>
  <si>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</si>
  <si>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</si>
  <si>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</si>
  <si>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</si>
  <si>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</si>
  <si>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</si>
  <si>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</si>
  <si>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</si>
  <si>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</si>
  <si>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</si>
  <si>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</si>
  <si>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</si>
  <si>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</si>
  <si>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</si>
  <si>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</si>
  <si>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</si>
  <si>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</si>
  <si>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</si>
  <si>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</si>
  <si>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</si>
  <si>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</si>
  <si>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</si>
  <si>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</si>
  <si>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</si>
  <si>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</si>
  <si>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</si>
  <si>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</si>
  <si>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</si>
  <si>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</si>
  <si>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</si>
  <si>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</si>
  <si>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</si>
  <si>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</si>
  <si>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</si>
  <si>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</si>
  <si>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</si>
  <si>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</si>
  <si>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</si>
  <si>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</si>
  <si>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</si>
  <si>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</si>
  <si>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</si>
  <si>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</si>
  <si>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</si>
  <si>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</si>
  <si>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</si>
  <si>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</si>
  <si>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</si>
  <si>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</si>
  <si>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</si>
  <si>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</si>
  <si>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</si>
  <si>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</si>
  <si>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</si>
  <si>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</si>
  <si>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</si>
  <si>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</si>
  <si>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</si>
  <si>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</si>
  <si>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</si>
  <si>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</si>
  <si>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</si>
  <si>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</si>
  <si>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</si>
  <si>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</si>
  <si>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</si>
  <si>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</si>
  <si>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</si>
  <si>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</si>
  <si>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</si>
  <si>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</si>
  <si>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</si>
  <si>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</si>
  <si>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</si>
  <si>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</si>
  <si>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</si>
  <si>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</si>
  <si>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</si>
  <si>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</si>
  <si>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</si>
  <si>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</si>
  <si>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</si>
  <si>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</si>
  <si>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</si>
  <si>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</si>
  <si>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</si>
  <si>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</si>
  <si>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</si>
  <si>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</si>
  <si>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</si>
  <si>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</si>
  <si>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</si>
  <si>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</si>
  <si>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</si>
  <si>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</si>
  <si>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</si>
  <si>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</si>
  <si>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</si>
  <si>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</si>
  <si>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</si>
  <si>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</si>
  <si>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</si>
  <si>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</si>
  <si>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</si>
  <si>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</si>
  <si>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</si>
  <si>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</si>
  <si>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</si>
  <si>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</si>
  <si>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</si>
  <si>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</si>
  <si>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</si>
  <si>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</si>
  <si>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</si>
  <si>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</si>
  <si>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</si>
  <si>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</si>
  <si>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</si>
  <si>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</si>
  <si>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</si>
  <si>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</si>
  <si>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</si>
  <si>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</si>
  <si>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</si>
  <si>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</si>
  <si>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</si>
  <si>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</si>
  <si>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</si>
  <si>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</si>
  <si>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</si>
  <si>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</si>
  <si>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</si>
  <si>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</si>
  <si>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</si>
  <si>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</si>
  <si>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</si>
  <si>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</si>
  <si>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</si>
  <si>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</si>
  <si>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</si>
  <si>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</si>
  <si>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</si>
  <si>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</si>
  <si>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</si>
  <si>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</si>
  <si>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</si>
  <si>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</si>
  <si>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</si>
  <si>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</si>
  <si>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</si>
  <si>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</si>
  <si>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</si>
  <si>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</si>
  <si>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</si>
  <si>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</si>
  <si>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</si>
  <si>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</si>
  <si>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</si>
  <si>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</si>
  <si>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</si>
  <si>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</si>
  <si>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</si>
  <si>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</si>
  <si>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</si>
  <si>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</si>
  <si>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</si>
  <si>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</si>
  <si>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</si>
  <si>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</si>
  <si>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</si>
  <si>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</si>
  <si>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</si>
  <si>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</si>
  <si>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</si>
  <si>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</si>
  <si>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</si>
  <si>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</si>
  <si>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</si>
  <si>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</si>
  <si>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</si>
  <si>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</si>
  <si>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</si>
  <si>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</si>
  <si>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</si>
  <si>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</si>
  <si>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</si>
  <si>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</si>
  <si>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</si>
  <si>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</si>
  <si>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</si>
  <si>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</si>
  <si>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</si>
  <si>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</si>
  <si>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</si>
  <si>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</si>
  <si>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</si>
  <si>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</si>
  <si>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</si>
  <si>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</si>
  <si>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</si>
  <si>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</si>
  <si>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</si>
  <si>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</si>
  <si>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</si>
  <si>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</si>
  <si>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</si>
  <si>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</si>
  <si>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</si>
  <si>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</si>
  <si>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</si>
  <si>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</si>
  <si>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</si>
  <si>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</si>
  <si>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</si>
  <si>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</si>
  <si>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</si>
  <si>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</si>
  <si>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</si>
  <si>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</si>
  <si>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</si>
  <si>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</si>
  <si>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</si>
  <si>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</si>
  <si>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</si>
  <si>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</si>
  <si>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</si>
  <si>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</si>
  <si>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</si>
  <si>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</si>
  <si>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</si>
  <si>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</si>
  <si>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</si>
  <si>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</si>
  <si>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</si>
  <si>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</si>
  <si>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</si>
  <si>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</si>
  <si>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</si>
  <si>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</si>
  <si>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</si>
  <si>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</si>
  <si>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</si>
  <si>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</si>
  <si>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</si>
  <si>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</si>
  <si>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</si>
  <si>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</si>
  <si>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</si>
  <si>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</si>
  <si>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</si>
  <si>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</si>
  <si>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</si>
  <si>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</si>
  <si>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</si>
  <si>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</si>
  <si>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</si>
  <si>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</si>
  <si>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</si>
  <si>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</si>
  <si>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</si>
  <si>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</si>
  <si>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</si>
  <si>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</si>
  <si>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</si>
  <si>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</si>
  <si>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</si>
  <si>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</si>
  <si>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</si>
  <si>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</si>
  <si>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</si>
  <si>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</si>
  <si>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</si>
  <si>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</si>
  <si>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</si>
  <si>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</si>
  <si>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</si>
  <si>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</si>
  <si>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</si>
  <si>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</si>
  <si>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</si>
  <si>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</si>
  <si>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</si>
  <si>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</si>
  <si>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</si>
  <si>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</si>
  <si>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</si>
  <si>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</si>
  <si>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</si>
  <si>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</si>
  <si>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</si>
  <si>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</si>
  <si>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</si>
  <si>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</si>
  <si>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</si>
  <si>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</si>
  <si>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</si>
  <si>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</si>
  <si>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</si>
  <si>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</si>
  <si>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</si>
  <si>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</si>
  <si>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</si>
  <si>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</si>
  <si>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</si>
  <si>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</si>
  <si>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</si>
  <si>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</si>
  <si>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</si>
  <si>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</si>
  <si>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</si>
  <si>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</si>
  <si>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</si>
  <si>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</si>
  <si>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</si>
  <si>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</si>
  <si>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</si>
  <si>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</si>
  <si>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</si>
  <si>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</si>
  <si>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</si>
  <si>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</si>
  <si>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</si>
  <si>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</si>
  <si>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</si>
  <si>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</si>
  <si>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</si>
  <si>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</si>
  <si>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</si>
  <si>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</si>
  <si>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</si>
  <si>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</si>
  <si>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</si>
  <si>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</si>
  <si>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</si>
  <si>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</si>
  <si>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</si>
  <si>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</si>
  <si>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</si>
  <si>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</si>
  <si>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</si>
  <si>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</si>
  <si>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</si>
  <si>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</si>
  <si>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</si>
  <si>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</si>
  <si>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</si>
  <si>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</si>
  <si>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</si>
  <si>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</si>
  <si>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</si>
  <si>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</si>
  <si>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</si>
  <si>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</si>
  <si>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</si>
  <si>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</si>
  <si>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</si>
  <si>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</si>
  <si>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</si>
  <si>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</si>
  <si>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</si>
  <si>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</si>
  <si>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</si>
  <si>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</si>
  <si>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</si>
  <si>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</si>
  <si>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</si>
  <si>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</si>
  <si>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</si>
  <si>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</si>
  <si>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</si>
  <si>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</si>
  <si>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</si>
  <si>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</si>
  <si>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</si>
  <si>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</si>
  <si>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</si>
  <si>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</si>
  <si>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</si>
  <si>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</si>
  <si>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</si>
  <si>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</si>
  <si>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</si>
  <si>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</si>
  <si>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</si>
  <si>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</si>
  <si>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</si>
  <si>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</si>
  <si>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</si>
  <si>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</si>
  <si>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</si>
  <si>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</si>
  <si>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</si>
  <si>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</si>
  <si>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</si>
  <si>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</si>
  <si>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</si>
  <si>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</si>
  <si>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</si>
  <si>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</si>
  <si>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</si>
  <si>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</si>
  <si>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</si>
  <si>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</si>
  <si>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</si>
  <si>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</si>
  <si>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</si>
  <si>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</si>
  <si>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</si>
  <si>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</si>
  <si>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</si>
  <si>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</si>
  <si>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</si>
  <si>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</si>
  <si>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</si>
  <si>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</si>
  <si>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</si>
  <si>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</si>
  <si>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</si>
  <si>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</si>
  <si>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</si>
  <si>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</si>
  <si>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</si>
  <si>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</si>
  <si>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</si>
  <si>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</si>
  <si>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</si>
  <si>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</si>
  <si>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</si>
  <si>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</si>
  <si>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</si>
  <si>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</si>
  <si>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</si>
  <si>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</si>
  <si>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</si>
  <si>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</si>
  <si>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</si>
  <si>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</si>
  <si>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</si>
  <si>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</si>
  <si>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</si>
  <si>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</si>
  <si>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</si>
  <si>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</si>
  <si>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</si>
  <si>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</si>
  <si>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</si>
  <si>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</si>
  <si>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</si>
  <si>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</si>
  <si>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</si>
  <si>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</si>
  <si>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</si>
  <si>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</si>
  <si>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</si>
  <si>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</si>
  <si>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</si>
  <si>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</si>
  <si>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</si>
  <si>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</si>
  <si>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</si>
  <si>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</si>
  <si>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</si>
  <si>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</si>
  <si>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</si>
  <si>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</si>
  <si>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</si>
  <si>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</si>
  <si>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</si>
  <si>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</si>
  <si>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</si>
  <si>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</si>
  <si>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</si>
  <si>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</si>
  <si>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</si>
  <si>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</si>
  <si>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</si>
  <si>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</si>
  <si>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</si>
  <si>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</si>
  <si>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</si>
  <si>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</si>
  <si>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</si>
  <si>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</si>
  <si>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</si>
  <si>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</si>
  <si>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</si>
  <si>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</si>
  <si>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</si>
  <si>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</si>
  <si>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</si>
  <si>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</si>
  <si>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</si>
  <si>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</si>
  <si>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</si>
  <si>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</si>
  <si>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</si>
  <si>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</si>
  <si>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</si>
  <si>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</si>
  <si>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</si>
  <si>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</si>
  <si>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</si>
  <si>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</si>
  <si>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</si>
  <si>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</si>
  <si>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</si>
  <si>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</si>
  <si>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</si>
  <si>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</si>
  <si>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</si>
  <si>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</si>
  <si>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</si>
  <si>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</si>
  <si>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</si>
  <si>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</si>
  <si>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</si>
  <si>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</si>
  <si>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</si>
  <si>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</si>
  <si>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</si>
  <si>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</si>
  <si>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</si>
  <si>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</si>
  <si>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</si>
  <si>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</si>
  <si>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</si>
  <si>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</si>
  <si>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</si>
  <si>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</si>
  <si>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</si>
  <si>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</si>
  <si>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</si>
  <si>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</si>
  <si>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</si>
  <si>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</si>
  <si>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</si>
  <si>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</si>
  <si>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</si>
  <si>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</si>
  <si>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</si>
  <si>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</si>
  <si>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</si>
  <si>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</si>
  <si>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</si>
  <si>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</si>
  <si>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</si>
  <si>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</si>
  <si>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</si>
  <si>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</si>
  <si>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</si>
  <si>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</si>
  <si>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</si>
  <si>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</si>
  <si>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</si>
  <si>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</si>
  <si>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</si>
  <si>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</si>
  <si>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</si>
  <si>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</si>
  <si>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</si>
  <si>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</si>
  <si>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</si>
  <si>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</si>
  <si>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</si>
  <si>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</si>
  <si>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</si>
  <si>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</si>
  <si>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</si>
  <si>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</si>
  <si>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</si>
  <si>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</si>
  <si>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</si>
  <si>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</si>
  <si>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</si>
  <si>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</si>
  <si>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</si>
  <si>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</si>
  <si>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</si>
  <si>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</si>
  <si>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</si>
  <si>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</si>
  <si>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</si>
  <si>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</si>
  <si>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</si>
  <si>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</si>
  <si>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</si>
  <si>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</si>
  <si>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</si>
  <si>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</si>
  <si>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</si>
  <si>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</si>
  <si>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</si>
  <si>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</si>
  <si>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</si>
  <si>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</si>
  <si>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</si>
  <si>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</si>
  <si>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</si>
  <si>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</si>
  <si>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</si>
  <si>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</si>
  <si>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</si>
  <si>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</si>
  <si>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</si>
  <si>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</si>
  <si>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</si>
  <si>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</si>
  <si>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</si>
  <si>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</si>
  <si>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</si>
  <si>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</si>
  <si>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</si>
  <si>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</si>
  <si>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</si>
  <si>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</si>
  <si>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</si>
  <si>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</si>
  <si>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</si>
  <si>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</si>
  <si>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</si>
  <si>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</si>
  <si>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</si>
  <si>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</si>
  <si>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</si>
  <si>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</si>
  <si>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</si>
  <si>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</si>
  <si>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</si>
  <si>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</si>
  <si>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</si>
  <si>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</si>
  <si>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</si>
  <si>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</si>
  <si>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</si>
  <si>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</si>
  <si>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</si>
  <si>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</si>
  <si>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</si>
  <si>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</si>
  <si>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</si>
  <si>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</si>
  <si>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</si>
  <si>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</si>
  <si>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</si>
  <si>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</si>
  <si>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</si>
  <si>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</si>
  <si>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</si>
  <si>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</si>
  <si>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</si>
  <si>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</si>
  <si>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</si>
  <si>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</si>
  <si>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</si>
  <si>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</si>
  <si>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</si>
  <si>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</si>
  <si>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</si>
  <si>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</si>
  <si>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</si>
  <si>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</si>
  <si>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</si>
  <si>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</si>
  <si>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</si>
  <si>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</si>
  <si>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</si>
  <si>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</si>
  <si>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</si>
  <si>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</si>
  <si>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</si>
  <si>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</si>
  <si>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</si>
  <si>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</si>
  <si>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</si>
  <si>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</si>
  <si>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</si>
  <si>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</si>
  <si>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</si>
  <si>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</si>
  <si>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</si>
  <si>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</si>
  <si>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</si>
  <si>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</si>
  <si>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</si>
  <si>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</si>
  <si>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</si>
  <si>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</si>
  <si>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</si>
  <si>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</si>
  <si>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</si>
  <si>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</si>
  <si>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</si>
  <si>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</si>
  <si>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</si>
  <si>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</si>
  <si>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</si>
  <si>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</si>
  <si>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</si>
  <si>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</si>
  <si>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</si>
  <si>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</si>
  <si>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</si>
  <si>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</si>
  <si>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</si>
  <si>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</si>
  <si>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</si>
  <si>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</si>
  <si>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</si>
  <si>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</si>
  <si>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</si>
  <si>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</si>
  <si>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</si>
  <si>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</si>
  <si>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</si>
  <si>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</si>
  <si>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</si>
  <si>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</si>
  <si>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</si>
  <si>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</si>
  <si>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</si>
  <si>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</si>
  <si>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</si>
  <si>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</si>
  <si>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</si>
  <si>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</si>
  <si>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</si>
  <si>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</si>
  <si>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</si>
  <si>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</si>
  <si>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</si>
  <si>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</si>
  <si>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</si>
  <si>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</si>
  <si>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</si>
  <si>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</si>
  <si>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</si>
  <si>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</si>
  <si>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</si>
  <si>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</si>
  <si>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</si>
  <si>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</si>
  <si>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</si>
  <si>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</si>
  <si>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</si>
  <si>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</si>
  <si>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</si>
  <si>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</si>
  <si>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</si>
  <si>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</si>
  <si>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</si>
  <si>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</si>
  <si>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</si>
  <si>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</si>
  <si>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</si>
  <si>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</si>
  <si>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</si>
  <si>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</si>
  <si>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</si>
  <si>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</si>
  <si>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</si>
  <si>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</si>
  <si>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</si>
  <si>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</si>
  <si>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</si>
  <si>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</si>
  <si>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</si>
  <si>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</si>
  <si>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</si>
  <si>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</si>
  <si>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</si>
  <si>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</si>
  <si>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</si>
  <si>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</si>
  <si>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</si>
  <si>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</si>
  <si>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</si>
  <si>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</si>
  <si>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</si>
  <si>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</si>
  <si>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</si>
  <si>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</si>
  <si>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</si>
  <si>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</si>
  <si>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</si>
  <si>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</si>
  <si>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</si>
  <si>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</si>
  <si>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</si>
  <si>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</si>
  <si>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</si>
  <si>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</si>
  <si>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</si>
  <si>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</si>
  <si>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</si>
  <si>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</si>
  <si>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</si>
  <si>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</si>
  <si>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</si>
  <si>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</si>
  <si>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</si>
  <si>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</si>
  <si>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</si>
  <si>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</si>
  <si>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</si>
  <si>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</si>
  <si>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</si>
  <si>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</si>
  <si>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</si>
  <si>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</si>
  <si>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</si>
  <si>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</si>
  <si>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</si>
  <si>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</si>
  <si>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</si>
  <si>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</si>
  <si>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</si>
  <si>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</si>
  <si>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</si>
  <si>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</si>
  <si>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</si>
  <si>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</si>
  <si>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</si>
  <si>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</si>
  <si>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</si>
  <si>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</si>
  <si>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</si>
  <si>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</si>
  <si>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</si>
  <si>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</si>
  <si>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</si>
  <si>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</si>
  <si>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</si>
  <si>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</si>
  <si>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</si>
  <si>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</si>
  <si>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</si>
  <si>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</si>
  <si>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</si>
  <si>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</si>
  <si>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</si>
  <si>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</si>
  <si>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</si>
  <si>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</si>
  <si>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</si>
  <si>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</si>
  <si>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</si>
  <si>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</si>
  <si>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</si>
  <si>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</si>
  <si>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</si>
  <si>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</si>
  <si>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</si>
  <si>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</si>
  <si>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</si>
  <si>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</si>
  <si>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</si>
  <si>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</si>
  <si>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</si>
  <si>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</si>
  <si>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</si>
  <si>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</si>
  <si>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</si>
  <si>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</si>
  <si>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</si>
  <si>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</si>
  <si>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</si>
  <si>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</si>
  <si>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</si>
  <si>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</si>
  <si>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</si>
  <si>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</si>
  <si>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</si>
  <si>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</si>
  <si>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</si>
  <si>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</si>
  <si>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</si>
  <si>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</si>
  <si>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</si>
  <si>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</si>
  <si>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</si>
  <si>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</si>
  <si>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</si>
  <si>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</si>
  <si>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</si>
  <si>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</si>
  <si>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</si>
  <si>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</si>
  <si>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</si>
  <si>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</si>
  <si>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</si>
  <si>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</si>
  <si>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</si>
  <si>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</si>
  <si>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</si>
  <si>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</si>
  <si>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</si>
  <si>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</si>
  <si>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</si>
  <si>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</si>
  <si>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</si>
  <si>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</si>
  <si>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</si>
  <si>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</si>
  <si>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</si>
  <si>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</si>
  <si>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</si>
  <si>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</si>
  <si>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</si>
  <si>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</si>
  <si>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</si>
  <si>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</si>
  <si>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</si>
  <si>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</si>
  <si>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</si>
  <si>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</si>
  <si>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</si>
  <si>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</si>
  <si>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</si>
  <si>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</si>
  <si>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</si>
  <si>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</si>
  <si>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</si>
  <si>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</si>
  <si>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</si>
  <si>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</si>
  <si>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</si>
  <si>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</si>
  <si>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</si>
  <si>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</si>
  <si>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</si>
  <si>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</si>
  <si>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</si>
  <si>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</si>
  <si>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</si>
  <si>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</si>
  <si>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</si>
  <si>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</si>
  <si>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</si>
  <si>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</si>
  <si>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</si>
  <si>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</si>
  <si>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</si>
  <si>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</si>
  <si>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</si>
  <si>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</si>
  <si>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</si>
  <si>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</si>
  <si>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</si>
  <si>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</si>
  <si>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</si>
  <si>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</si>
  <si>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</si>
  <si>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</si>
  <si>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</si>
  <si>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</si>
  <si>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</si>
  <si>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</si>
  <si>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</si>
  <si>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</si>
  <si>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</si>
  <si>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</si>
  <si>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</si>
  <si>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</si>
  <si>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</si>
  <si>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</si>
  <si>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</si>
  <si>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</si>
  <si>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</si>
  <si>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</si>
  <si>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</si>
  <si>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</si>
  <si>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</si>
  <si>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</si>
  <si>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</si>
  <si>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</si>
  <si>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</si>
  <si>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</si>
  <si>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</si>
  <si>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</si>
  <si>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</si>
  <si>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</si>
  <si>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</si>
  <si>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</si>
  <si>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</si>
  <si>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</si>
  <si>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</si>
  <si>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</si>
  <si>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</si>
  <si>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</si>
  <si>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</si>
  <si>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</si>
  <si>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</si>
  <si>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</si>
  <si>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</si>
  <si>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</si>
  <si>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</si>
  <si>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</si>
  <si>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</si>
  <si>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</si>
  <si>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</si>
  <si>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</si>
  <si>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</si>
  <si>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</si>
  <si>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</si>
  <si>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</si>
  <si>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</si>
  <si>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</si>
  <si>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</si>
  <si>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</si>
  <si>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</si>
  <si>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</si>
  <si>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</si>
  <si>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</si>
  <si>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</si>
  <si>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</si>
  <si>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</si>
  <si>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</si>
  <si>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</si>
  <si>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</si>
  <si>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</si>
  <si>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</si>
  <si>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</si>
  <si>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</si>
  <si>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</si>
  <si>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</si>
  <si>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</si>
  <si>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</si>
  <si>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</si>
  <si>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</si>
  <si>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</si>
  <si>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</si>
  <si>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</si>
  <si>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</si>
  <si>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</si>
  <si>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</si>
  <si>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</si>
  <si>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</si>
  <si>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</si>
  <si>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</si>
  <si>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</si>
  <si>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</si>
  <si>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</si>
  <si>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</si>
  <si>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</si>
  <si>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</si>
  <si>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</si>
  <si>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</si>
  <si>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</si>
  <si>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</si>
  <si>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</si>
  <si>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</si>
  <si>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</si>
  <si>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</si>
  <si>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</si>
  <si>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</si>
  <si>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</si>
  <si>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</si>
  <si>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</si>
  <si>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</si>
  <si>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</si>
  <si>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</si>
  <si>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</si>
  <si>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</si>
  <si>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</si>
  <si>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</si>
  <si>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</si>
  <si>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</si>
  <si>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</si>
  <si>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</si>
  <si>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</si>
  <si>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</si>
  <si>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</si>
  <si>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</si>
  <si>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</si>
  <si>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</si>
  <si>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</si>
  <si>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</si>
  <si>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</si>
  <si>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</si>
  <si>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</si>
  <si>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</si>
  <si>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</si>
  <si>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</si>
  <si>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</si>
  <si>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</si>
  <si>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</si>
  <si>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</si>
  <si>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</si>
  <si>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</si>
  <si>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</si>
  <si>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</si>
  <si>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</si>
  <si>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</si>
  <si>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</si>
  <si>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</si>
  <si>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</si>
  <si>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</si>
  <si>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</si>
  <si>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</si>
  <si>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</si>
  <si>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</si>
  <si>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</si>
  <si>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</si>
  <si>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</si>
  <si>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</si>
  <si>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</si>
  <si>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</si>
  <si>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</si>
  <si>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</si>
  <si>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</si>
  <si>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</si>
  <si>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</si>
  <si>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</si>
  <si>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</si>
  <si>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</si>
  <si>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</si>
  <si>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</si>
  <si>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</si>
  <si>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</si>
  <si>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</si>
  <si>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</si>
  <si>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</si>
  <si>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</si>
  <si>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</si>
  <si>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</si>
  <si>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</si>
  <si>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</si>
  <si>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</si>
  <si>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</si>
  <si>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</si>
  <si>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</si>
  <si>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</si>
  <si>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</si>
  <si>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</si>
  <si>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</si>
  <si>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</si>
  <si>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</si>
  <si>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</si>
  <si>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</si>
  <si>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</si>
  <si>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</si>
  <si>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</si>
  <si>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</si>
  <si>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</si>
  <si>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</si>
  <si>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</si>
  <si>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</si>
  <si>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</si>
  <si>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</si>
  <si>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</si>
  <si>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</si>
  <si>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</si>
  <si>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</si>
  <si>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</si>
  <si>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</si>
  <si>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</si>
  <si>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</si>
  <si>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</si>
  <si>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</si>
  <si>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</si>
  <si>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</si>
  <si>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</si>
  <si>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</si>
  <si>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</si>
  <si>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</si>
  <si>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</si>
  <si>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</si>
  <si>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</si>
  <si>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</si>
  <si>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</si>
  <si>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</si>
  <si>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</si>
  <si>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</si>
  <si>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</si>
  <si>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</si>
  <si>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</si>
  <si>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</si>
  <si>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</si>
  <si>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</si>
  <si>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</si>
  <si>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</si>
  <si>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</si>
  <si>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</si>
  <si>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</si>
  <si>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</si>
  <si>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</si>
  <si>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</si>
  <si>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</si>
  <si>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</si>
  <si>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</si>
  <si>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</si>
  <si>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</si>
  <si>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</si>
  <si>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</si>
  <si>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</si>
  <si>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</si>
  <si>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</si>
  <si>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</si>
  <si>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</si>
  <si>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</si>
  <si>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</si>
  <si>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</si>
  <si>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</si>
  <si>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</si>
  <si>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</si>
  <si>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</si>
  <si>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</si>
  <si>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</si>
  <si>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</si>
  <si>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</si>
  <si>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</si>
  <si>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</si>
  <si>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</si>
  <si>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</si>
  <si>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</si>
  <si>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</si>
  <si>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</si>
  <si>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</si>
  <si>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</si>
  <si>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</si>
  <si>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</si>
  <si>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</si>
  <si>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</si>
  <si>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</si>
  <si>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</si>
  <si>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</si>
  <si>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</si>
  <si>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</si>
  <si>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</si>
  <si>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</si>
  <si>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</si>
  <si>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</si>
  <si>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</si>
  <si>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</si>
  <si>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</si>
  <si>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</si>
  <si>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</si>
  <si>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</si>
  <si>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</si>
  <si>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</si>
  <si>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</si>
  <si>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</si>
  <si>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</si>
  <si>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</si>
  <si>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</si>
  <si>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</si>
  <si>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</si>
  <si>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</si>
  <si>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</si>
  <si>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</si>
  <si>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</si>
  <si>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</si>
  <si>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</si>
  <si>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</si>
  <si>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</si>
  <si>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</si>
  <si>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</si>
  <si>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</si>
  <si>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</si>
  <si>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</si>
  <si>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</si>
  <si>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</si>
  <si>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</si>
  <si>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</si>
  <si>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</si>
  <si>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</si>
  <si>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</si>
  <si>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</si>
  <si>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</si>
  <si>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</si>
  <si>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</si>
  <si>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</si>
  <si>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</si>
  <si>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</si>
  <si>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</si>
  <si>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</si>
  <si>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</si>
  <si>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</si>
  <si>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</si>
  <si>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</si>
  <si>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</si>
  <si>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</si>
  <si>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</si>
  <si>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</si>
  <si>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</si>
  <si>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</si>
  <si>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</si>
  <si>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</si>
  <si>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</si>
  <si>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</si>
  <si>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</si>
  <si>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</si>
  <si>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</si>
  <si>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</si>
  <si>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</si>
  <si>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</si>
  <si>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</si>
  <si>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</si>
  <si>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</si>
  <si>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</si>
  <si>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</si>
  <si>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</si>
  <si>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</si>
  <si>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</si>
  <si>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</si>
  <si>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</si>
  <si>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</si>
  <si>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</si>
  <si>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</si>
  <si>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</si>
  <si>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</si>
  <si>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</si>
  <si>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</si>
  <si>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</si>
  <si>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</si>
  <si>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</si>
  <si>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</si>
  <si>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</si>
  <si>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</si>
  <si>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</si>
  <si>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</si>
  <si>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</si>
  <si>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</si>
  <si>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</si>
  <si>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</si>
  <si>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</si>
  <si>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</si>
  <si>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</si>
  <si>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</si>
  <si>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</si>
  <si>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</si>
  <si>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</si>
  <si>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</si>
  <si>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</si>
  <si>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</si>
  <si>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</si>
  <si>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</si>
  <si>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</si>
  <si>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</si>
  <si>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</si>
  <si>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</si>
  <si>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</si>
  <si>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</si>
  <si>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</si>
  <si>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</si>
  <si>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</si>
  <si>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</si>
  <si>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</si>
  <si>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</si>
  <si>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</si>
  <si>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</si>
  <si>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</si>
  <si>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</si>
  <si>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</si>
  <si>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</si>
  <si>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</si>
  <si>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</si>
  <si>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</si>
  <si>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</si>
  <si>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</si>
  <si>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</si>
  <si>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</si>
  <si>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</si>
  <si>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</si>
  <si>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</si>
  <si>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</si>
  <si>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</si>
  <si>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</si>
  <si>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</si>
  <si>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</si>
  <si>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</si>
  <si>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</si>
  <si>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</si>
  <si>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</si>
  <si>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</si>
  <si>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</si>
  <si>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</si>
  <si>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</si>
  <si>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</si>
  <si>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</si>
  <si>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</si>
  <si>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</si>
  <si>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</si>
  <si>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</si>
  <si>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</si>
  <si>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</si>
  <si>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</si>
  <si>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</si>
  <si>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</si>
  <si>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</si>
  <si>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</si>
  <si>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</si>
  <si>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</si>
  <si>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</si>
  <si>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</si>
  <si>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</si>
  <si>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</si>
  <si>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</si>
  <si>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</si>
  <si>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</si>
  <si>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</si>
  <si>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</si>
  <si>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</si>
  <si>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</si>
  <si>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</si>
  <si>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</si>
  <si>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</si>
  <si>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</si>
  <si>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</si>
  <si>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</si>
  <si>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</si>
  <si>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</si>
  <si>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</si>
  <si>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</si>
  <si>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</si>
  <si>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</si>
  <si>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</si>
  <si>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</si>
  <si>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</si>
  <si>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</si>
  <si>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</si>
  <si>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</si>
  <si>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</si>
  <si>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</si>
  <si>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</si>
  <si>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</si>
  <si>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</si>
  <si>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</si>
  <si>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</si>
  <si>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</si>
  <si>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</si>
  <si>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</si>
  <si>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</si>
  <si>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</si>
  <si>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</si>
  <si>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</si>
  <si>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</si>
  <si>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</si>
  <si>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</si>
  <si>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</si>
  <si>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</si>
  <si>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</si>
  <si>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</si>
  <si>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</si>
  <si>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</si>
  <si>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</si>
  <si>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</si>
  <si>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</si>
  <si>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</si>
  <si>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</si>
  <si>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</si>
  <si>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</si>
  <si>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</si>
  <si>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</si>
  <si>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</si>
  <si>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</si>
  <si>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</si>
  <si>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</si>
  <si>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</si>
  <si>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</si>
  <si>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</si>
  <si>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</si>
  <si>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</si>
  <si>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</si>
  <si>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</si>
  <si>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</si>
  <si>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</si>
  <si>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</si>
  <si>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</si>
  <si>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</si>
  <si>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</si>
  <si>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</si>
  <si>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</si>
  <si>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</si>
  <si>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</si>
  <si>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</si>
  <si>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</si>
  <si>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</si>
  <si>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</si>
  <si>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</si>
  <si>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</si>
  <si>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</si>
  <si>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</si>
  <si>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</si>
  <si>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</si>
  <si>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</si>
  <si>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</si>
  <si>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</si>
  <si>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</si>
  <si>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</si>
  <si>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</si>
  <si>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</si>
  <si>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</si>
  <si>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</si>
  <si>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</si>
  <si>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</si>
  <si>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</si>
  <si>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</si>
  <si>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</si>
  <si>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</si>
  <si>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</si>
  <si>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</si>
  <si>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</si>
  <si>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</si>
  <si>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</si>
  <si>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</si>
  <si>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</si>
  <si>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</si>
  <si>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</si>
  <si>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</si>
  <si>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</si>
  <si>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</si>
  <si>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</si>
  <si>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</si>
  <si>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</si>
  <si>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</si>
  <si>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</si>
  <si>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</si>
  <si>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</si>
  <si>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</si>
  <si>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</si>
  <si>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</si>
  <si>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</si>
  <si>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</si>
  <si>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</si>
  <si>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</si>
  <si>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</si>
  <si>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</si>
  <si>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</si>
  <si>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</si>
  <si>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</si>
  <si>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</si>
  <si>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</si>
  <si>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</si>
  <si>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</si>
  <si>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</si>
  <si>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</si>
  <si>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</si>
  <si>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</si>
  <si>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</si>
  <si>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</si>
  <si>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</si>
  <si>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</si>
  <si>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</si>
  <si>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</si>
  <si>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</si>
  <si>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</si>
  <si>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</si>
  <si>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</si>
  <si>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</si>
  <si>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</si>
  <si>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</si>
  <si>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</si>
  <si>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</si>
  <si>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</si>
  <si>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</si>
  <si>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</si>
  <si>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</si>
  <si>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</si>
  <si>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</si>
  <si>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</si>
  <si>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</si>
  <si>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</si>
  <si>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</si>
  <si>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</si>
  <si>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</si>
  <si>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</si>
  <si>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</si>
  <si>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</si>
  <si>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</si>
  <si>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</si>
  <si>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</si>
  <si>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</si>
  <si>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</si>
  <si>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</si>
  <si>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</si>
  <si>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</si>
  <si>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</si>
  <si>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</si>
  <si>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</si>
  <si>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</si>
  <si>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</si>
  <si>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</si>
  <si>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</si>
  <si>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</si>
  <si>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</si>
  <si>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</si>
  <si>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</si>
  <si>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</si>
  <si>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</si>
  <si>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</si>
  <si>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</si>
  <si>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</si>
  <si>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</si>
  <si>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</si>
  <si>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</si>
  <si>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</si>
  <si>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</si>
  <si>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</si>
  <si>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</si>
  <si>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</si>
  <si>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</si>
  <si>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</si>
  <si>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</si>
  <si>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</si>
  <si>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</si>
  <si>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</si>
  <si>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</si>
  <si>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</si>
  <si>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</si>
  <si>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</si>
  <si>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</si>
  <si>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</si>
  <si>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</si>
  <si>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</si>
  <si>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</si>
  <si>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</si>
  <si>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</si>
  <si>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</si>
  <si>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</si>
  <si>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</si>
  <si>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</si>
  <si>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</si>
  <si>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</si>
  <si>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</si>
  <si>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</si>
  <si>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</si>
  <si>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</si>
  <si>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</si>
  <si>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</si>
  <si>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</si>
  <si>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</si>
  <si>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</si>
  <si>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</si>
  <si>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</si>
  <si>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</si>
  <si>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</si>
  <si>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</si>
  <si>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</si>
  <si>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</si>
  <si>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</si>
  <si>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</si>
  <si>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</si>
  <si>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</si>
  <si>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</si>
  <si>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</si>
  <si>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</si>
  <si>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</si>
  <si>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</si>
  <si>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</si>
  <si>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</si>
  <si>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</si>
  <si>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</si>
  <si>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</si>
  <si>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</si>
  <si>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</si>
  <si>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</si>
  <si>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</si>
  <si>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</si>
  <si>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</si>
  <si>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</si>
  <si>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</si>
  <si>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</si>
  <si>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</si>
  <si>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</si>
  <si>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</si>
  <si>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</si>
  <si>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</si>
  <si>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</si>
  <si>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</si>
  <si>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</si>
  <si>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</si>
  <si>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</si>
  <si>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</si>
  <si>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</si>
  <si>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</si>
  <si>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</si>
  <si>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</si>
  <si>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</si>
  <si>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</si>
  <si>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</si>
  <si>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</si>
  <si>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</si>
  <si>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</si>
  <si>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</si>
  <si>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</si>
  <si>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</si>
  <si>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</si>
  <si>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</si>
  <si>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</si>
  <si>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</si>
  <si>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</si>
  <si>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</si>
  <si>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</si>
  <si>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</si>
  <si>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</si>
  <si>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</si>
  <si>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</si>
  <si>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</si>
  <si>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</si>
  <si>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</si>
  <si>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</si>
  <si>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</si>
  <si>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</si>
  <si>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</si>
  <si>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</si>
  <si>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</si>
  <si>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</si>
  <si>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</si>
  <si>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</si>
  <si>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</si>
  <si>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</si>
  <si>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</si>
  <si>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</si>
  <si>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</si>
  <si>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</si>
  <si>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</si>
  <si>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</si>
  <si>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</si>
  <si>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</si>
  <si>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</si>
  <si>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</si>
  <si>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</si>
  <si>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</si>
  <si>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</si>
  <si>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</si>
  <si>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</si>
  <si>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</si>
  <si>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</si>
  <si>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</si>
  <si>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</si>
  <si>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</si>
  <si>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</si>
  <si>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</si>
  <si>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</si>
  <si>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</si>
  <si>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</si>
  <si>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</si>
  <si>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</si>
  <si>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</si>
  <si>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</si>
  <si>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</si>
  <si>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</si>
  <si>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</si>
  <si>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</si>
  <si>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</si>
  <si>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</si>
  <si>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</si>
  <si>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</si>
  <si>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</si>
  <si>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</si>
  <si>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</si>
  <si>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</si>
  <si>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</si>
  <si>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</si>
  <si>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</si>
  <si>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</si>
  <si>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</si>
  <si>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</si>
  <si>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</si>
  <si>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</si>
  <si>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</si>
  <si>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</si>
  <si>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</si>
  <si>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</si>
  <si>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</si>
  <si>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</si>
  <si>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</si>
  <si>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</si>
  <si>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</si>
  <si>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</si>
  <si>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</si>
  <si>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</si>
  <si>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</si>
  <si>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</si>
  <si>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</si>
  <si>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</si>
  <si>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</si>
  <si>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</si>
  <si>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</si>
  <si>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</si>
  <si>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</si>
  <si>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</si>
  <si>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</si>
  <si>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</si>
  <si>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</si>
  <si>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</si>
  <si>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</si>
  <si>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</si>
  <si>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</si>
  <si>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</si>
  <si>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</si>
  <si>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</si>
  <si>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</si>
  <si>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</si>
  <si>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</si>
  <si>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</si>
  <si>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</si>
  <si>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</si>
  <si>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</si>
  <si>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</si>
  <si>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</si>
  <si>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</si>
  <si>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</si>
  <si>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</si>
  <si>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</si>
  <si>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</si>
  <si>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</si>
  <si>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</si>
  <si>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</si>
  <si>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</si>
  <si>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</si>
  <si>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</si>
  <si>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</si>
  <si>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</si>
  <si>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</si>
  <si>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</si>
  <si>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</si>
  <si>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</si>
  <si>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</si>
  <si>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</si>
  <si>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</si>
  <si>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</si>
  <si>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</si>
  <si>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</si>
  <si>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</si>
  <si>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</si>
  <si>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</si>
  <si>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</si>
  <si>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</si>
  <si>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</si>
  <si>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</si>
  <si>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</si>
  <si>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</si>
  <si>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</si>
  <si>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</si>
  <si>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</si>
  <si>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</si>
  <si>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</si>
  <si>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</si>
  <si>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</si>
  <si>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</si>
  <si>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</si>
  <si>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</si>
  <si>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</si>
  <si>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</si>
  <si>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</si>
  <si>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</si>
  <si>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</si>
  <si>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</si>
  <si>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</si>
  <si>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</si>
  <si>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</si>
  <si>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</si>
  <si>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</si>
  <si>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</si>
  <si>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</si>
  <si>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</si>
  <si>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</si>
  <si>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</si>
  <si>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</si>
  <si>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</si>
  <si>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</si>
  <si>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</si>
  <si>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</si>
  <si>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</si>
  <si>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</si>
  <si>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</si>
  <si>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</si>
  <si>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</si>
  <si>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</si>
  <si>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</si>
  <si>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</si>
  <si>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</si>
  <si>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</si>
  <si>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</si>
  <si>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</si>
  <si>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</si>
  <si>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</si>
  <si>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</si>
  <si>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</si>
  <si>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</si>
  <si>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</si>
  <si>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</si>
  <si>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</si>
  <si>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</si>
  <si>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</si>
  <si>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</si>
  <si>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</si>
  <si>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</si>
  <si>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</si>
  <si>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</si>
  <si>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</si>
  <si>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</si>
  <si>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</si>
  <si>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</si>
  <si>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</si>
  <si>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</si>
  <si>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</si>
  <si>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</si>
  <si>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</si>
  <si>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</si>
  <si>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</si>
  <si>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</si>
  <si>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</si>
  <si>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</si>
  <si>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</si>
  <si>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</si>
  <si>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</si>
  <si>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</si>
  <si>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</si>
  <si>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</si>
  <si>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</si>
  <si>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</si>
  <si>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</si>
  <si>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</si>
  <si>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</si>
  <si>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</si>
  <si>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</si>
  <si>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</si>
  <si>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</si>
  <si>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</si>
  <si>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</si>
  <si>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</si>
  <si>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</si>
  <si>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</si>
  <si>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</si>
  <si>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</si>
  <si>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</si>
  <si>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</si>
  <si>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</si>
  <si>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</si>
  <si>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</si>
  <si>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</si>
  <si>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</si>
  <si>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</si>
  <si>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</si>
  <si>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</si>
  <si>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</si>
  <si>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</si>
  <si>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</si>
  <si>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</si>
  <si>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</si>
  <si>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</si>
  <si>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</si>
  <si>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</si>
  <si>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</si>
  <si>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</si>
  <si>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</si>
  <si>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</si>
  <si>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</si>
  <si>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</si>
  <si>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</si>
  <si>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</si>
  <si>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</si>
  <si>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</si>
  <si>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</si>
  <si>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</si>
  <si>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</si>
  <si>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</si>
  <si>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</si>
  <si>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</si>
  <si>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</si>
  <si>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</si>
  <si>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</si>
  <si>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</si>
  <si>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</si>
  <si>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</si>
  <si>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</si>
  <si>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</si>
  <si>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</si>
  <si>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</si>
  <si>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</si>
  <si>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</si>
  <si>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</si>
  <si>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</si>
  <si>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</si>
  <si>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</si>
  <si>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</si>
  <si>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</si>
  <si>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</si>
  <si>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</si>
  <si>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</si>
  <si>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</si>
  <si>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</si>
  <si>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</si>
  <si>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</si>
  <si>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</si>
  <si>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</si>
  <si>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</si>
  <si>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</si>
  <si>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</si>
  <si>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</si>
  <si>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</si>
  <si>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</si>
  <si>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</si>
  <si>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</si>
  <si>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</si>
  <si>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</si>
  <si>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</si>
  <si>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</si>
  <si>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</si>
  <si>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</si>
  <si>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</si>
  <si>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</si>
  <si>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</si>
  <si>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</si>
  <si>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</si>
  <si>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</si>
  <si>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</si>
  <si>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</si>
  <si>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</si>
  <si>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</si>
  <si>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</si>
  <si>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</si>
  <si>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</si>
  <si>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</si>
  <si>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</si>
  <si>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</si>
  <si>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</si>
  <si>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</si>
  <si>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</si>
  <si>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</si>
  <si>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</si>
  <si>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</si>
  <si>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</si>
  <si>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</si>
  <si>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</si>
  <si>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</si>
  <si>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</si>
  <si>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</si>
  <si>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</si>
  <si>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</si>
  <si>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</si>
  <si>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</si>
  <si>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</si>
  <si>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</si>
  <si>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</si>
  <si>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</si>
  <si>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</si>
  <si>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</si>
  <si>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</si>
  <si>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</si>
  <si>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</si>
  <si>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</si>
  <si>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</si>
  <si>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</si>
  <si>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</si>
  <si>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</si>
  <si>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</si>
  <si>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</si>
  <si>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</si>
  <si>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</si>
  <si>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</si>
  <si>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</si>
  <si>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</si>
  <si>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</si>
  <si>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</si>
  <si>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</si>
  <si>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</si>
  <si>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</si>
  <si>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</si>
  <si>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</si>
  <si>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</si>
  <si>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</si>
  <si>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</si>
  <si>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</si>
  <si>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</si>
  <si>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</si>
  <si>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</si>
  <si>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</si>
  <si>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</si>
  <si>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</si>
  <si>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</si>
  <si>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</si>
  <si>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</si>
  <si>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</si>
  <si>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</si>
  <si>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</si>
  <si>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</si>
  <si>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</si>
  <si>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</si>
  <si>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</si>
  <si>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</si>
  <si>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</si>
  <si>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</si>
  <si>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</si>
  <si>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</si>
  <si>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</si>
  <si>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</si>
  <si>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</si>
  <si>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</si>
  <si>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</si>
  <si>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</si>
  <si>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</si>
  <si>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</si>
  <si>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</si>
  <si>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</si>
  <si>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</si>
  <si>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</si>
  <si>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</si>
  <si>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</si>
  <si>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</si>
  <si>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</si>
  <si>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</si>
  <si>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</si>
  <si>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</si>
  <si>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</si>
  <si>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</si>
  <si>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</si>
  <si>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</si>
  <si>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</si>
  <si>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</si>
  <si>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</si>
  <si>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</si>
  <si>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</si>
  <si>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</si>
  <si>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</si>
  <si>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</si>
  <si>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</si>
  <si>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</si>
  <si>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</si>
  <si>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</si>
  <si>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</si>
  <si>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</si>
  <si>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</si>
  <si>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</si>
  <si>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</si>
  <si>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</si>
  <si>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</si>
  <si>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</si>
  <si>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</si>
  <si>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</si>
  <si>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</si>
  <si>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</si>
  <si>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</si>
  <si>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</si>
  <si>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</si>
  <si>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</si>
  <si>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</si>
  <si>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</si>
  <si>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</si>
  <si>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</si>
  <si>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</si>
  <si>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</si>
  <si>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</si>
  <si>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</si>
  <si>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</si>
  <si>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</si>
  <si>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</si>
  <si>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</si>
  <si>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</si>
  <si>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</si>
  <si>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</si>
  <si>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</si>
  <si>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</si>
  <si>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</si>
  <si>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</si>
  <si>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</si>
  <si>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</si>
  <si>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</si>
  <si>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</si>
  <si>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</si>
  <si>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</si>
  <si>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</si>
  <si>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</si>
  <si>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</si>
  <si>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</si>
  <si>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</si>
  <si>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</si>
  <si>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</si>
  <si>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</si>
  <si>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</si>
  <si>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</si>
  <si>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</si>
  <si>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</si>
  <si>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</si>
  <si>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</si>
  <si>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</si>
  <si>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</si>
  <si>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</si>
  <si>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</si>
  <si>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</si>
  <si>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</si>
  <si>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</si>
  <si>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</si>
  <si>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</si>
  <si>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</si>
  <si>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</si>
  <si>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</si>
  <si>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</si>
  <si>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</si>
  <si>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</si>
  <si>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</si>
  <si>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</si>
  <si>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</si>
  <si>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</si>
  <si>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</si>
  <si>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</si>
  <si>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</si>
  <si>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</si>
  <si>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</si>
  <si>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</si>
  <si>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</si>
  <si>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</si>
  <si>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</si>
  <si>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</si>
  <si>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</si>
  <si>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</si>
  <si>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</si>
  <si>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</si>
  <si>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</si>
  <si>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</si>
  <si>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</si>
  <si>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</si>
  <si>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</si>
  <si>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</si>
  <si>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</si>
  <si>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</si>
  <si>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</si>
  <si>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</si>
  <si>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</si>
  <si>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</si>
  <si>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</si>
  <si>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</si>
  <si>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</si>
  <si>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</si>
  <si>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</si>
  <si>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</si>
  <si>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</si>
  <si>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</si>
  <si>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</si>
  <si>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</si>
  <si>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</si>
  <si>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</si>
  <si>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</si>
  <si>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</si>
  <si>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</si>
  <si>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</si>
  <si>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</si>
  <si>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</si>
  <si>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</si>
  <si>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</si>
  <si>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</si>
  <si>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</si>
  <si>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</si>
  <si>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</si>
  <si>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</si>
  <si>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</si>
  <si>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</si>
  <si>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</si>
  <si>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</si>
  <si>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</si>
  <si>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</si>
  <si>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</si>
  <si>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</si>
  <si>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</si>
  <si>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</si>
  <si>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</si>
  <si>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</si>
  <si>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</si>
  <si>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</si>
  <si>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</si>
  <si>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</si>
  <si>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</si>
  <si>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</si>
  <si>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</si>
  <si>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</si>
  <si>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</si>
  <si>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</si>
  <si>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</si>
  <si>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</si>
  <si>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</si>
  <si>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</si>
  <si>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</si>
  <si>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</si>
  <si>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</si>
  <si>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</si>
  <si>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</si>
  <si>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</si>
  <si>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</si>
  <si>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</si>
  <si>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</si>
  <si>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</si>
  <si>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</si>
  <si>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</si>
  <si>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</si>
  <si>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</si>
  <si>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</si>
  <si>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</si>
  <si>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</si>
  <si>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</si>
  <si>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</si>
  <si>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</si>
  <si>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</si>
  <si>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</si>
  <si>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</si>
  <si>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</si>
  <si>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</si>
  <si>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</si>
  <si>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</si>
  <si>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</si>
  <si>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</si>
  <si>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</si>
  <si>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</si>
  <si>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</si>
  <si>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</si>
  <si>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</si>
  <si>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</si>
  <si>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</si>
  <si>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</si>
  <si>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</si>
  <si>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</si>
  <si>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</si>
  <si>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</si>
  <si>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</si>
  <si>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</si>
  <si>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</si>
  <si>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</si>
  <si>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</si>
  <si>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</si>
  <si>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</si>
  <si>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</si>
  <si>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</si>
  <si>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</si>
  <si>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</si>
  <si>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</si>
  <si>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</si>
  <si>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</si>
  <si>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</si>
  <si>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</si>
  <si>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</si>
  <si>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</si>
  <si>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</si>
  <si>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</si>
  <si>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</si>
  <si>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</si>
  <si>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</si>
  <si>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</si>
  <si>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</si>
  <si>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</si>
  <si>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</si>
  <si>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</si>
  <si>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</si>
  <si>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</si>
  <si>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</si>
  <si>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</si>
  <si>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</si>
  <si>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</si>
  <si>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</si>
  <si>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</si>
  <si>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</si>
  <si>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</si>
  <si>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</si>
  <si>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</si>
  <si>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</si>
  <si>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</si>
  <si>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</si>
  <si>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</si>
  <si>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</si>
  <si>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</si>
  <si>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</si>
  <si>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</si>
  <si>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</si>
  <si>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</si>
  <si>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</si>
  <si>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</si>
  <si>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</si>
  <si>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</si>
  <si>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</si>
  <si>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</si>
  <si>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</si>
  <si>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</si>
  <si>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</si>
  <si>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</si>
  <si>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</si>
  <si>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</si>
  <si>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</si>
  <si>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</si>
  <si>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</si>
  <si>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</si>
  <si>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</si>
  <si>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</si>
  <si>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</si>
  <si>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</si>
  <si>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</si>
  <si>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</si>
  <si>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</si>
  <si>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</si>
  <si>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</si>
  <si>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</si>
  <si>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</si>
  <si>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</si>
  <si>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</si>
  <si>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</si>
  <si>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</si>
  <si>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</si>
  <si>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</si>
  <si>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</si>
  <si>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</si>
  <si>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</si>
  <si>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</si>
  <si>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</si>
  <si>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</si>
  <si>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</si>
  <si>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</si>
  <si>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</si>
  <si>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</si>
  <si>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</si>
  <si>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</si>
  <si>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</si>
  <si>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</si>
  <si>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</si>
  <si>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</si>
  <si>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</si>
  <si>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</si>
  <si>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</si>
  <si>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</si>
  <si>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</si>
  <si>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</si>
  <si>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</si>
  <si>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</si>
  <si>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</si>
  <si>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</si>
  <si>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</si>
  <si>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</si>
  <si>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</si>
  <si>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</si>
  <si>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</si>
  <si>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</si>
  <si>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</si>
  <si>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</si>
  <si>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</si>
  <si>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</si>
  <si>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</si>
  <si>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</si>
  <si>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</si>
  <si>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</si>
  <si>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</si>
  <si>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</si>
  <si>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</si>
  <si>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</si>
  <si>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</si>
  <si>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</si>
  <si>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</si>
  <si>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</si>
  <si>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</si>
  <si>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</si>
  <si>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</si>
  <si>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</si>
  <si>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</si>
  <si>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</si>
  <si>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</si>
  <si>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</si>
  <si>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</si>
  <si>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</si>
  <si>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</si>
  <si>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</si>
  <si>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</si>
  <si>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</si>
  <si>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</si>
  <si>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</si>
  <si>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</si>
  <si>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</si>
  <si>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</si>
  <si>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</si>
  <si>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</si>
  <si>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</si>
  <si>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</si>
  <si>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</si>
  <si>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</si>
  <si>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</si>
  <si>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</si>
  <si>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</si>
  <si>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</si>
  <si>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</si>
  <si>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</si>
  <si>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</si>
  <si>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</si>
  <si>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</si>
  <si>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</si>
  <si>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</si>
  <si>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</si>
  <si>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</si>
  <si>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</si>
  <si>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</si>
  <si>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</si>
  <si>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</si>
  <si>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</si>
  <si>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</si>
  <si>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</si>
  <si>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</si>
  <si>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</si>
  <si>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</si>
  <si>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</si>
  <si>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</si>
  <si>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</si>
  <si>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</si>
  <si>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</si>
  <si>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</si>
  <si>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</si>
  <si>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</si>
  <si>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</si>
  <si>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</si>
  <si>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</si>
  <si>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</si>
  <si>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</si>
  <si>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</si>
  <si>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</si>
  <si>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</si>
  <si>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</si>
  <si>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</si>
  <si>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</si>
  <si>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</si>
  <si>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</si>
  <si>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</si>
  <si>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</si>
  <si>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</si>
  <si>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</si>
  <si>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</si>
  <si>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</si>
  <si>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</si>
  <si>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</si>
  <si>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</si>
  <si>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</si>
  <si>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</si>
  <si>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</si>
  <si>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</si>
  <si>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</si>
  <si>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</si>
  <si>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</si>
  <si>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</si>
  <si>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</si>
  <si>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</si>
  <si>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</si>
  <si>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</si>
  <si>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</si>
  <si>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</si>
  <si>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</si>
  <si>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</si>
  <si>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</si>
  <si>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</si>
  <si>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</si>
  <si>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</si>
  <si>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</si>
  <si>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</si>
  <si>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</si>
  <si>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</si>
  <si>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</si>
  <si>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</si>
  <si>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</si>
  <si>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</si>
  <si>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</si>
  <si>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</si>
  <si>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</si>
  <si>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</si>
  <si>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</si>
  <si>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</si>
  <si>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</si>
  <si>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</si>
  <si>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</si>
  <si>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</si>
  <si>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</si>
  <si>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</si>
  <si>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</si>
  <si>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</si>
  <si>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</si>
  <si>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</si>
  <si>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</si>
  <si>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</si>
  <si>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</si>
  <si>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</si>
  <si>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</si>
  <si>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</si>
  <si>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</si>
  <si>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</si>
  <si>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</si>
  <si>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</si>
  <si>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</si>
  <si>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</si>
  <si>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</si>
  <si>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</si>
  <si>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</si>
  <si>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</si>
  <si>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</si>
  <si>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</si>
  <si>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</si>
  <si>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</si>
  <si>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</si>
  <si>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</si>
  <si>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</si>
  <si>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</si>
  <si>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</si>
  <si>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</si>
  <si>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</si>
  <si>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</si>
  <si>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</si>
  <si>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</si>
  <si>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</si>
  <si>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</si>
  <si>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</si>
  <si>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</si>
  <si>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</si>
  <si>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</si>
  <si>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</si>
  <si>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</si>
  <si>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</si>
  <si>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</si>
  <si>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</si>
  <si>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</si>
  <si>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</si>
  <si>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</si>
  <si>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</si>
  <si>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</si>
  <si>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</si>
  <si>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</si>
  <si>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</si>
  <si>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</si>
  <si>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</si>
  <si>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</si>
  <si>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</si>
  <si>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</si>
  <si>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</si>
  <si>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</si>
  <si>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</si>
  <si>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</si>
  <si>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</si>
  <si>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</si>
  <si>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</si>
  <si>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</si>
  <si>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</si>
  <si>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</si>
  <si>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</si>
  <si>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</si>
  <si>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</si>
  <si>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</si>
  <si>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</si>
  <si>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</si>
  <si>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</si>
  <si>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</si>
  <si>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</si>
  <si>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</si>
  <si>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</si>
  <si>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</si>
  <si>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</si>
  <si>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</si>
  <si>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</si>
  <si>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</si>
  <si>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</si>
  <si>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</si>
  <si>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</si>
  <si>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</si>
  <si>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</si>
  <si>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</si>
  <si>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</si>
  <si>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</si>
  <si>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</si>
  <si>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</si>
  <si>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</si>
  <si>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</si>
  <si>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</si>
  <si>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</si>
  <si>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</si>
  <si>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</si>
  <si>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</si>
  <si>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</si>
  <si>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</si>
  <si>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</si>
  <si>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</si>
  <si>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</si>
  <si>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</si>
  <si>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</si>
  <si>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</si>
  <si>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</si>
  <si>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</si>
  <si>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</si>
  <si>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</si>
  <si>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</si>
  <si>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</si>
  <si>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</si>
  <si>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</si>
  <si>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</si>
  <si>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</si>
  <si>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</si>
  <si>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</si>
  <si>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</si>
  <si>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</si>
  <si>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</si>
  <si>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</si>
  <si>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</si>
  <si>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</si>
  <si>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</si>
  <si>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</si>
  <si>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</si>
  <si>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</si>
  <si>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</si>
  <si>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</si>
  <si>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</si>
  <si>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</si>
  <si>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</si>
  <si>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</si>
  <si>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</si>
  <si>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</si>
  <si>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</si>
  <si>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</si>
  <si>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</si>
  <si>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</si>
  <si>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</si>
  <si>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</si>
  <si>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</si>
  <si>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</si>
  <si>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</si>
  <si>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</si>
  <si>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</si>
  <si>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</si>
  <si>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</si>
  <si>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</si>
  <si>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</si>
  <si>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</si>
  <si>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</si>
  <si>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</si>
  <si>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</si>
  <si>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</si>
  <si>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</si>
  <si>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</si>
  <si>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</si>
  <si>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</si>
  <si>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</si>
  <si>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</si>
  <si>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</si>
  <si>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</si>
  <si>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</si>
  <si>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</si>
  <si>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</si>
  <si>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</si>
  <si>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</si>
  <si>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</si>
  <si>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</si>
  <si>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</si>
  <si>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</si>
  <si>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</si>
  <si>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</si>
  <si>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</si>
  <si>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</si>
  <si>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</si>
  <si>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</si>
  <si>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</si>
  <si>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</si>
  <si>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</si>
  <si>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</si>
  <si>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</si>
  <si>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</si>
  <si>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</si>
  <si>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</si>
  <si>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</si>
  <si>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</si>
  <si>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</si>
  <si>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</si>
  <si>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</si>
  <si>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</si>
  <si>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</si>
  <si>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</si>
  <si>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</si>
  <si>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</si>
  <si>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</si>
  <si>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</si>
  <si>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</si>
  <si>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</si>
  <si>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</si>
  <si>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</si>
  <si>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</si>
  <si>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</si>
  <si>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</si>
  <si>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</si>
  <si>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</si>
  <si>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</si>
  <si>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</si>
  <si>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</si>
  <si>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</si>
  <si>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</si>
  <si>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</si>
  <si>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</si>
  <si>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</si>
  <si>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</si>
  <si>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</si>
  <si>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</si>
  <si>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</si>
  <si>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</si>
  <si>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</si>
  <si>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</si>
  <si>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</si>
  <si>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</si>
  <si>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</si>
  <si>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</si>
  <si>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</si>
  <si>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</si>
  <si>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</si>
  <si>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</si>
  <si>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</si>
  <si>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</si>
  <si>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</si>
  <si>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</si>
  <si>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</si>
  <si>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</si>
  <si>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</si>
  <si>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</si>
  <si>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</si>
  <si>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</si>
  <si>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</si>
  <si>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</si>
  <si>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</si>
  <si>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</si>
  <si>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</si>
  <si>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</si>
  <si>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</si>
  <si>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</si>
  <si>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</si>
  <si>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</si>
  <si>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</si>
  <si>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</si>
  <si>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</si>
  <si>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</si>
  <si>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</si>
  <si>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</si>
  <si>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</si>
  <si>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</si>
  <si>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</si>
  <si>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</si>
  <si>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</si>
  <si>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</si>
  <si>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</si>
  <si>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</si>
  <si>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</si>
  <si>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</si>
  <si>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</si>
  <si>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</si>
  <si>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</si>
  <si>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</si>
  <si>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</si>
  <si>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</si>
  <si>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</si>
  <si>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</si>
  <si>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</si>
  <si>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</si>
  <si>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</si>
  <si>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</si>
  <si>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</si>
  <si>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</si>
  <si>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</si>
  <si>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</si>
  <si>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</si>
  <si>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</si>
  <si>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</si>
  <si>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</si>
  <si>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</si>
  <si>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</si>
  <si>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</si>
  <si>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</si>
  <si>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</si>
  <si>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</si>
  <si>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</si>
  <si>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</si>
  <si>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</si>
  <si>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</si>
  <si>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</si>
  <si>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</si>
  <si>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</si>
  <si>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</si>
  <si>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</si>
  <si>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</si>
  <si>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</si>
  <si>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</si>
  <si>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</si>
  <si>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</si>
  <si>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</si>
  <si>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</si>
  <si>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</si>
  <si>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</si>
  <si>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</si>
  <si>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</si>
  <si>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</si>
  <si>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</si>
  <si>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</si>
  <si>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</si>
  <si>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</si>
  <si>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</si>
  <si>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</si>
  <si>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</si>
  <si>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</si>
  <si>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</si>
  <si>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</si>
  <si>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</si>
  <si>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</si>
  <si>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</si>
  <si>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</si>
  <si>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</si>
  <si>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</si>
  <si>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</si>
  <si>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</si>
  <si>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</si>
  <si>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</si>
  <si>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</si>
  <si>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</si>
  <si>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</si>
  <si>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</si>
  <si>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</si>
  <si>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</si>
  <si>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</si>
  <si>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</si>
  <si>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</si>
  <si>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</si>
  <si>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</si>
  <si>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</si>
  <si>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</si>
  <si>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</si>
  <si>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</si>
  <si>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</si>
  <si>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</si>
  <si>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</si>
  <si>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</si>
  <si>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</si>
  <si>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</si>
  <si>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</si>
  <si>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</si>
  <si>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</si>
  <si>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</si>
  <si>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</si>
  <si>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</si>
  <si>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</si>
  <si>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</si>
  <si>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</si>
  <si>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</si>
  <si>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</si>
  <si>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</si>
  <si>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</si>
  <si>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</si>
  <si>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</si>
  <si>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</si>
  <si>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</si>
  <si>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</si>
  <si>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</si>
  <si>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</si>
  <si>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</si>
  <si>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</si>
  <si>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</si>
  <si>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</si>
  <si>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</si>
  <si>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</si>
  <si>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</si>
  <si>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</si>
  <si>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</si>
  <si>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</si>
  <si>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</si>
  <si>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</si>
  <si>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</si>
  <si>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</si>
  <si>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</si>
  <si>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</si>
  <si>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</si>
  <si>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</si>
  <si>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</si>
  <si>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</si>
  <si>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</si>
  <si>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</si>
  <si>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</si>
  <si>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</si>
  <si>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</si>
  <si>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</si>
  <si>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</si>
  <si>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</si>
  <si>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</si>
  <si>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</si>
  <si>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</si>
  <si>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</si>
  <si>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</si>
  <si>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</si>
  <si>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</si>
  <si>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</si>
  <si>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</si>
  <si>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</si>
  <si>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</si>
  <si>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</si>
  <si>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</si>
  <si>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</si>
  <si>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</si>
  <si>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</si>
  <si>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</si>
  <si>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</si>
  <si>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</si>
  <si>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</si>
  <si>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</si>
  <si>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</si>
  <si>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</si>
  <si>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</si>
  <si>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</si>
  <si>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</si>
  <si>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</si>
  <si>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</si>
  <si>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</si>
  <si>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</si>
  <si>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</si>
  <si>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</si>
  <si>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</si>
  <si>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</si>
  <si>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</si>
  <si>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</si>
  <si>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</si>
  <si>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</si>
  <si>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</si>
  <si>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</si>
  <si>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</si>
  <si>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</si>
  <si>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</si>
  <si>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</si>
  <si>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</si>
  <si>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</si>
  <si>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</si>
  <si>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</si>
  <si>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</si>
  <si>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</si>
  <si>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</si>
  <si>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</si>
  <si>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</si>
  <si>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</si>
  <si>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</si>
  <si>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</si>
  <si>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</si>
  <si>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</si>
  <si>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</si>
  <si>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</si>
  <si>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</si>
  <si>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</si>
  <si>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</si>
  <si>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</si>
  <si>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</si>
  <si>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</si>
  <si>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</si>
  <si>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</si>
  <si>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</si>
  <si>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</si>
  <si>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</si>
  <si>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</si>
  <si>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</si>
  <si>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</si>
  <si>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</si>
  <si>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</si>
  <si>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</si>
  <si>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</si>
  <si>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</si>
  <si>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</si>
  <si>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</si>
  <si>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</si>
  <si>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</si>
  <si>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</si>
  <si>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</si>
  <si>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</si>
  <si>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</si>
  <si>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</si>
  <si>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</si>
  <si>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</si>
  <si>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</si>
  <si>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</si>
  <si>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</si>
  <si>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</si>
  <si>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</si>
  <si>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</si>
  <si>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</si>
  <si>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</si>
  <si>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</si>
  <si>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</si>
  <si>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</si>
  <si>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</si>
  <si>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</si>
  <si>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</si>
  <si>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</si>
  <si>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</si>
  <si>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</si>
  <si>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</si>
  <si>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</si>
  <si>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</si>
  <si>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</si>
  <si>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</si>
  <si>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</si>
  <si>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</si>
  <si>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</si>
  <si>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</si>
  <si>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</si>
  <si>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</si>
  <si>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</si>
  <si>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</si>
  <si>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</si>
  <si>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</si>
  <si>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</si>
  <si>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</si>
  <si>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</si>
  <si>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</si>
  <si>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</si>
  <si>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</si>
  <si>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</si>
  <si>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</si>
  <si>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</si>
  <si>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</si>
  <si>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</si>
  <si>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</si>
  <si>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</si>
  <si>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</si>
  <si>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</si>
  <si>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</si>
  <si>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</si>
  <si>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</si>
  <si>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</si>
  <si>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</si>
  <si>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</si>
  <si>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</si>
  <si>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</si>
  <si>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</si>
  <si>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</si>
  <si>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</si>
  <si>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</si>
  <si>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</si>
  <si>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</si>
  <si>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</si>
  <si>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</si>
  <si>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</si>
  <si>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</si>
  <si>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</si>
  <si>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</si>
  <si>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</si>
  <si>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</si>
  <si>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</si>
  <si>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</si>
  <si>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</si>
  <si>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</si>
  <si>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</si>
  <si>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</si>
  <si>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</si>
  <si>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</si>
  <si>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</si>
  <si>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</si>
  <si>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</si>
  <si>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</si>
  <si>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</si>
  <si>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</si>
  <si>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</si>
  <si>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</si>
  <si>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</si>
  <si>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</si>
  <si>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</si>
  <si>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</si>
  <si>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</si>
  <si>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</si>
  <si>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</si>
  <si>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</si>
  <si>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</si>
  <si>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</si>
  <si>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</si>
  <si>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</si>
  <si>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</si>
  <si>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</si>
  <si>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</si>
  <si>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</si>
  <si>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</si>
  <si>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</si>
  <si>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</si>
  <si>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</si>
  <si>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</si>
  <si>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</si>
  <si>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</si>
  <si>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</si>
  <si>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</si>
  <si>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</si>
  <si>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</si>
  <si>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</si>
  <si>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</si>
  <si>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</si>
  <si>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</si>
  <si>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</si>
  <si>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</si>
  <si>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</si>
  <si>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</si>
  <si>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</si>
  <si>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</si>
  <si>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</si>
  <si>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</si>
  <si>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</si>
  <si>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</si>
  <si>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</si>
  <si>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</si>
  <si>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</si>
  <si>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</si>
  <si>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</si>
  <si>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</si>
  <si>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</si>
  <si>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</si>
  <si>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</si>
  <si>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</si>
  <si>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</si>
  <si>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</si>
  <si>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</si>
  <si>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</si>
  <si>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</si>
  <si>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</si>
  <si>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</si>
  <si>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</si>
  <si>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</si>
  <si>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</si>
  <si>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</si>
  <si>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</si>
  <si>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</si>
  <si>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</si>
  <si>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</si>
  <si>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</si>
  <si>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</si>
  <si>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</si>
  <si>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</si>
  <si>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</si>
  <si>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</si>
  <si>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</si>
  <si>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</si>
  <si>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</si>
  <si>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</si>
  <si>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</si>
  <si>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</si>
  <si>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</si>
  <si>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</si>
  <si>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</si>
  <si>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</si>
  <si>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</si>
  <si>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</si>
  <si>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</si>
  <si>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</si>
  <si>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</si>
  <si>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</si>
  <si>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</si>
  <si>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</si>
  <si>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</si>
  <si>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</si>
  <si>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</si>
  <si>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</si>
  <si>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</si>
  <si>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</si>
  <si>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</si>
  <si>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</si>
  <si>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</si>
  <si>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</si>
  <si>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</si>
  <si>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</si>
  <si>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</si>
  <si>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</si>
  <si>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</si>
  <si>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</si>
  <si>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</si>
  <si>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</si>
  <si>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</si>
  <si>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</si>
  <si>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</si>
  <si>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</si>
  <si>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</si>
  <si>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</si>
  <si>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</si>
  <si>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</si>
  <si>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</si>
  <si>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</si>
  <si>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</si>
  <si>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</si>
  <si>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</si>
  <si>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</si>
  <si>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</si>
  <si>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</si>
  <si>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</si>
  <si>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</si>
  <si>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</si>
  <si>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</si>
  <si>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</si>
  <si>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</si>
  <si>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</si>
  <si>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</si>
  <si>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</si>
  <si>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</si>
  <si>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</si>
  <si>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</si>
  <si>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</si>
  <si>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</si>
  <si>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</si>
  <si>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</si>
  <si>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</si>
  <si>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</si>
  <si>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</si>
  <si>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</si>
  <si>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</si>
  <si>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</si>
  <si>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</si>
  <si>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</si>
  <si>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</si>
  <si>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</si>
  <si>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</si>
  <si>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</si>
  <si>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</si>
  <si>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</si>
  <si>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</si>
  <si>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</si>
  <si>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</si>
  <si>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</si>
  <si>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</si>
  <si>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</si>
  <si>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</si>
  <si>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</si>
  <si>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</si>
  <si>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</si>
  <si>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</si>
  <si>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</si>
  <si>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</si>
  <si>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</si>
  <si>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</si>
  <si>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</si>
  <si>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</si>
  <si>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</si>
  <si>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</si>
  <si>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</si>
  <si>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</si>
  <si>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</si>
  <si>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</si>
  <si>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</si>
  <si>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</si>
  <si>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</si>
  <si>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</si>
  <si>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</si>
  <si>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</si>
  <si>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</si>
  <si>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</si>
  <si>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</si>
  <si>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</si>
  <si>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</si>
  <si>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</si>
  <si>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</si>
  <si>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</si>
  <si>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</si>
  <si>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</si>
  <si>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</si>
  <si>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</si>
  <si>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</si>
  <si>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</si>
  <si>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</si>
  <si>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</si>
  <si>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</si>
  <si>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</si>
  <si>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</si>
  <si>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</si>
  <si>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</si>
  <si>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</si>
  <si>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</si>
  <si>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</si>
  <si>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</si>
  <si>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</si>
  <si>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</si>
  <si>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</si>
  <si>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</si>
  <si>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</si>
  <si>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</si>
  <si>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</si>
  <si>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</si>
  <si>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</si>
  <si>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</si>
  <si>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</si>
  <si>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</si>
  <si>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</si>
  <si>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</si>
  <si>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</si>
  <si>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</si>
  <si>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</si>
  <si>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</si>
  <si>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</si>
  <si>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</si>
  <si>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</si>
  <si>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</si>
  <si>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</si>
  <si>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</si>
  <si>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</si>
  <si>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</si>
  <si>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</si>
  <si>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</si>
  <si>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</si>
  <si>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</si>
  <si>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</si>
  <si>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</si>
  <si>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</si>
  <si>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</si>
  <si>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</si>
  <si>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</si>
  <si>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</si>
  <si>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</si>
  <si>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</si>
  <si>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</si>
  <si>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</si>
  <si>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</si>
  <si>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</si>
  <si>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</si>
  <si>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</si>
  <si>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</si>
  <si>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</si>
  <si>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</si>
  <si>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</si>
  <si>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</si>
  <si>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</si>
  <si>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</si>
  <si>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</si>
  <si>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</si>
  <si>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</si>
  <si>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</si>
  <si>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</si>
  <si>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</si>
  <si>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</si>
  <si>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</si>
  <si>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</si>
  <si>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</si>
  <si>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</si>
  <si>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</si>
  <si>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</si>
  <si>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</si>
  <si>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</si>
  <si>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</si>
  <si>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</si>
  <si>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</si>
  <si>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</si>
  <si>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</si>
  <si>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</si>
  <si>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</si>
  <si>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</si>
  <si>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</si>
  <si>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</si>
  <si>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</si>
  <si>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</si>
  <si>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</si>
  <si>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</si>
  <si>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</si>
  <si>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</si>
  <si>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</si>
  <si>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</si>
  <si>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</si>
  <si>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</si>
  <si>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</si>
  <si>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</si>
  <si>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</si>
  <si>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</si>
  <si>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</si>
  <si>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</si>
  <si>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</si>
  <si>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</si>
  <si>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</si>
  <si>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</si>
  <si>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</si>
  <si>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</si>
  <si>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</si>
  <si>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</si>
  <si>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</si>
  <si>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</si>
  <si>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</si>
  <si>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</si>
  <si>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</si>
  <si>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</si>
  <si>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</si>
  <si>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</si>
  <si>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</si>
  <si>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</si>
  <si>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</si>
  <si>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</si>
  <si>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</si>
  <si>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</si>
  <si>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</si>
  <si>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</si>
  <si>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</si>
  <si>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</si>
  <si>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</si>
  <si>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</si>
  <si>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</si>
  <si>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</si>
  <si>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</si>
  <si>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</si>
  <si>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</si>
  <si>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</si>
  <si>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</si>
  <si>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</si>
  <si>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</si>
  <si>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</si>
  <si>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</si>
  <si>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</si>
  <si>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</si>
  <si>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</si>
  <si>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</si>
  <si>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</si>
  <si>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</si>
  <si>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</si>
  <si>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</si>
  <si>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</si>
  <si>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</si>
  <si>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</si>
  <si>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</si>
  <si>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</si>
  <si>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</si>
  <si>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</si>
  <si>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</si>
  <si>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</si>
  <si>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</si>
  <si>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</si>
  <si>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</si>
  <si>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</si>
  <si>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</si>
  <si>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</si>
  <si>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</si>
  <si>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</si>
  <si>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</si>
  <si>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</si>
  <si>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</si>
  <si>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</si>
  <si>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</si>
  <si>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</si>
  <si>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</si>
  <si>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</si>
  <si>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</si>
  <si>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</si>
  <si>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</si>
  <si>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</si>
  <si>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</si>
  <si>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</si>
  <si>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</si>
  <si>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</si>
  <si>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</si>
  <si>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</si>
  <si>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</si>
  <si>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</si>
  <si>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</si>
  <si>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</si>
  <si>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</si>
  <si>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</si>
  <si>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</si>
  <si>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</si>
  <si>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</si>
  <si>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</si>
  <si>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</si>
  <si>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</si>
  <si>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</si>
  <si>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</si>
  <si>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</si>
  <si>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</si>
  <si>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</si>
  <si>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</si>
  <si>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</si>
  <si>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</si>
  <si>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</si>
  <si>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</si>
  <si>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</si>
  <si>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</si>
  <si>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</si>
  <si>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</si>
  <si>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</si>
  <si>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</si>
  <si>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</si>
  <si>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</si>
  <si>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</si>
  <si>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</si>
  <si>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</si>
  <si>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</si>
  <si>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</si>
  <si>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</si>
  <si>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</si>
  <si>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</si>
  <si>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</si>
  <si>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</si>
  <si>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</si>
  <si>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</si>
  <si>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</si>
  <si>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</si>
  <si>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</si>
  <si>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</si>
  <si>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</si>
  <si>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</si>
  <si>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</si>
  <si>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</si>
  <si>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</si>
  <si>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</si>
  <si>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</si>
  <si>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</si>
  <si>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</si>
  <si>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</si>
  <si>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</si>
  <si>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</si>
  <si>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</si>
  <si>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</si>
  <si>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</si>
  <si>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</si>
  <si>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</si>
  <si>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</si>
  <si>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</si>
  <si>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</si>
  <si>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</si>
  <si>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</si>
  <si>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</si>
  <si>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</si>
  <si>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</si>
  <si>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</si>
  <si>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</si>
  <si>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</si>
  <si>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</si>
  <si>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</si>
  <si>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</si>
  <si>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</si>
  <si>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</si>
  <si>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</si>
  <si>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</si>
  <si>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</si>
  <si>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</si>
  <si>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</si>
  <si>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</si>
  <si>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</si>
  <si>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</si>
  <si>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</si>
  <si>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</si>
  <si>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</si>
  <si>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</si>
  <si>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</si>
  <si>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</si>
  <si>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</si>
  <si>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</si>
  <si>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</si>
  <si>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</si>
  <si>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</si>
  <si>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</si>
  <si>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</si>
  <si>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</si>
  <si>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</si>
  <si>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</si>
  <si>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</si>
  <si>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</si>
  <si>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</si>
  <si>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</si>
  <si>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</si>
  <si>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</si>
  <si>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</si>
  <si>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</si>
  <si>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</si>
  <si>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</si>
  <si>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</si>
  <si>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</si>
  <si>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</si>
  <si>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</si>
  <si>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</si>
  <si>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</si>
  <si>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</si>
  <si>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</si>
  <si>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</si>
  <si>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</si>
  <si>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</si>
  <si>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</si>
  <si>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</si>
  <si>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</si>
  <si>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</si>
  <si>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</si>
  <si>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</si>
  <si>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</si>
  <si>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</si>
  <si>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</si>
  <si>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</si>
  <si>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</si>
  <si>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</si>
  <si>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</si>
  <si>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</si>
  <si>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</si>
  <si>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</si>
  <si>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</si>
  <si>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</si>
  <si>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</si>
  <si>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</si>
  <si>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</si>
  <si>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</si>
  <si>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</si>
  <si>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</si>
  <si>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</si>
  <si>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</si>
  <si>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</si>
  <si>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</si>
  <si>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</si>
  <si>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</si>
  <si>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</si>
  <si>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</si>
  <si>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</si>
  <si>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</si>
  <si>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</si>
  <si>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</si>
  <si>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</si>
  <si>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</si>
  <si>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</si>
  <si>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</si>
  <si>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</si>
  <si>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</si>
  <si>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</si>
  <si>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</si>
  <si>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</si>
  <si>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</si>
  <si>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</si>
  <si>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</si>
  <si>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</si>
  <si>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</si>
  <si>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</si>
  <si>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</si>
  <si>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</si>
  <si>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</si>
  <si>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</si>
  <si>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</si>
  <si>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</si>
  <si>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</si>
  <si>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</si>
  <si>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</si>
  <si>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</si>
  <si>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</si>
  <si>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</si>
  <si>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</si>
  <si>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</si>
  <si>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</si>
  <si>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</si>
  <si>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</si>
  <si>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</si>
  <si>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</si>
  <si>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</si>
  <si>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</si>
  <si>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</si>
  <si>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</si>
  <si>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</si>
  <si>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</si>
  <si>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</si>
  <si>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</si>
  <si>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</si>
  <si>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</si>
  <si>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</si>
  <si>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</si>
  <si>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</si>
  <si>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</si>
  <si>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</si>
  <si>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</si>
  <si>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</si>
  <si>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</si>
  <si>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</si>
  <si>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</si>
  <si>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</si>
  <si>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</si>
  <si>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</si>
  <si>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</si>
  <si>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</si>
  <si>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</si>
  <si>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</si>
  <si>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</si>
  <si>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</si>
  <si>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</si>
  <si>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</si>
  <si>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</si>
  <si>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</si>
  <si>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</si>
  <si>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</si>
  <si>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</si>
  <si>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</si>
  <si>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</si>
  <si>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</si>
  <si>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</si>
  <si>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</si>
  <si>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</si>
  <si>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</si>
  <si>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</si>
  <si>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</si>
  <si>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</si>
  <si>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</si>
  <si>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</si>
  <si>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</si>
  <si>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</si>
  <si>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</si>
  <si>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</si>
  <si>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</si>
  <si>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</si>
  <si>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</si>
  <si>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</si>
  <si>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</si>
  <si>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</si>
  <si>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</si>
  <si>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</si>
  <si>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</si>
  <si>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</si>
  <si>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</si>
  <si>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</si>
  <si>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</si>
  <si>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</si>
  <si>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</si>
  <si>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</si>
  <si>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</si>
  <si>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</si>
  <si>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</si>
  <si>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</si>
  <si>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</si>
  <si>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</si>
  <si>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</si>
  <si>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</si>
  <si>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</si>
  <si>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</si>
  <si>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</si>
  <si>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</si>
  <si>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</si>
  <si>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</si>
  <si>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</si>
  <si>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</si>
  <si>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</si>
  <si>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</si>
  <si>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</si>
  <si>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</si>
  <si>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</si>
  <si>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</si>
  <si>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</si>
  <si>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</si>
  <si>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</si>
  <si>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</si>
  <si>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</si>
  <si>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</si>
  <si>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</si>
  <si>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</si>
  <si>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</si>
  <si>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</si>
  <si>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</si>
  <si>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</si>
  <si>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</si>
  <si>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</si>
  <si>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</si>
  <si>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</si>
  <si>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</si>
  <si>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</si>
  <si>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</si>
  <si>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</si>
  <si>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</si>
  <si>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</si>
  <si>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</si>
  <si>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</si>
  <si>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</si>
  <si>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</si>
  <si>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</si>
  <si>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</si>
  <si>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</si>
  <si>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</si>
  <si>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</si>
  <si>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</si>
  <si>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</si>
  <si>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</si>
  <si>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</si>
  <si>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</si>
  <si>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</si>
  <si>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</si>
  <si>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</si>
  <si>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</si>
  <si>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</si>
  <si>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</si>
  <si>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</si>
  <si>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</si>
  <si>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</si>
  <si>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</si>
  <si>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</si>
  <si>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</si>
  <si>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</si>
  <si>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</si>
  <si>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</si>
  <si>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</si>
  <si>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</si>
  <si>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</si>
  <si>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</si>
  <si>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</si>
  <si>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</si>
  <si>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</si>
  <si>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</si>
  <si>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</si>
  <si>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</si>
  <si>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</si>
  <si>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</si>
  <si>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</si>
  <si>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</si>
  <si>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</si>
  <si>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</si>
  <si>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</si>
  <si>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</si>
  <si>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</si>
  <si>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</si>
  <si>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</si>
  <si>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</si>
  <si>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</si>
  <si>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</si>
  <si>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</si>
  <si>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</si>
  <si>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</si>
  <si>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</si>
  <si>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</si>
  <si>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</si>
  <si>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</si>
  <si>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</si>
  <si>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</si>
  <si>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</si>
  <si>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</si>
  <si>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</si>
  <si>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</si>
  <si>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</si>
  <si>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</si>
  <si>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</si>
  <si>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</si>
  <si>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</si>
  <si>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</si>
  <si>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</si>
  <si>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</si>
  <si>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</si>
  <si>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</si>
  <si>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</si>
  <si>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</si>
  <si>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</si>
  <si>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</si>
  <si>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</si>
  <si>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</si>
  <si>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</si>
  <si>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</si>
  <si>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</si>
  <si>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</si>
  <si>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</si>
  <si>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</si>
  <si>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</si>
  <si>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</si>
  <si>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</si>
  <si>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</si>
  <si>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</si>
  <si>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</si>
  <si>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</si>
  <si>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</si>
  <si>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</si>
  <si>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</si>
  <si>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</si>
  <si>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</si>
  <si>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</si>
  <si>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</si>
  <si>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</si>
  <si>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</si>
  <si>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</si>
  <si>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</si>
  <si>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</si>
  <si>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</si>
  <si>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</si>
  <si>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</si>
  <si>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</si>
  <si>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</si>
  <si>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</si>
  <si>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</si>
  <si>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</si>
  <si>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</si>
  <si>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</si>
  <si>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</si>
  <si>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</si>
  <si>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</si>
  <si>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</si>
  <si>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</si>
  <si>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</si>
  <si>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</si>
  <si>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</si>
  <si>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</si>
  <si>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</si>
  <si>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</si>
  <si>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</si>
  <si>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</si>
  <si>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</si>
  <si>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</si>
  <si>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</si>
  <si>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</si>
  <si>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</si>
  <si>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</si>
  <si>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</si>
  <si>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</si>
  <si>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</si>
  <si>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</si>
  <si>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</si>
  <si>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</si>
  <si>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</si>
  <si>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</si>
  <si>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</si>
  <si>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</si>
  <si>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</si>
  <si>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</si>
  <si>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</si>
  <si>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</si>
  <si>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</si>
  <si>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</si>
  <si>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</si>
  <si>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</si>
  <si>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</si>
  <si>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</si>
  <si>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</si>
  <si>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</si>
  <si>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</si>
  <si>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</si>
  <si>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</si>
  <si>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</si>
  <si>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</si>
  <si>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</si>
  <si>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</si>
  <si>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</si>
  <si>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</si>
  <si>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</si>
  <si>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</si>
  <si>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</si>
  <si>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</si>
  <si>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</si>
  <si>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</si>
  <si>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</si>
  <si>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</si>
  <si>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</si>
  <si>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</si>
  <si>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</si>
  <si>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</si>
  <si>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</si>
  <si>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</si>
  <si>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</si>
  <si>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</si>
  <si>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</si>
  <si>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</si>
  <si>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</si>
  <si>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</si>
  <si>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</si>
  <si>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</si>
  <si>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</si>
  <si>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</si>
  <si>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</si>
  <si>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</si>
  <si>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</si>
  <si>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</si>
  <si>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</si>
  <si>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</si>
  <si>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</si>
  <si>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</si>
  <si>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</si>
  <si>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</si>
  <si>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</si>
  <si>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</si>
  <si>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</si>
  <si>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</si>
  <si>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</si>
  <si>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</si>
  <si>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</si>
  <si>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</si>
  <si>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</si>
  <si>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</si>
  <si>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</si>
  <si>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</si>
  <si>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</si>
  <si>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</si>
  <si>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</si>
  <si>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</si>
  <si>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</si>
  <si>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</si>
  <si>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</si>
  <si>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</si>
  <si>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</si>
  <si>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</si>
  <si>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</si>
  <si>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</si>
  <si>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</si>
  <si>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</si>
  <si>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</si>
  <si>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</si>
  <si>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</si>
  <si>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</si>
  <si>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</si>
  <si>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</si>
  <si>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</si>
  <si>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</si>
  <si>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</si>
  <si>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</si>
  <si>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</si>
  <si>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</si>
  <si>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</si>
  <si>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</si>
  <si>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</si>
  <si>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</si>
  <si>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</si>
  <si>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</si>
  <si>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</si>
  <si>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</si>
  <si>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</si>
  <si>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</si>
  <si>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</si>
  <si>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</si>
  <si>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</si>
  <si>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</si>
  <si>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</si>
  <si>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</si>
  <si>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</si>
  <si>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</si>
  <si>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</si>
  <si>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</si>
  <si>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</si>
  <si>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</si>
  <si>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</si>
  <si>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</si>
  <si>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</si>
  <si>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</si>
  <si>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</si>
  <si>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</si>
  <si>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</si>
  <si>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</si>
  <si>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</si>
  <si>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</si>
  <si>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</si>
  <si>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</si>
  <si>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</si>
  <si>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</si>
  <si>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</si>
  <si>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</si>
  <si>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</si>
  <si>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</si>
  <si>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</si>
  <si>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</si>
  <si>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</si>
  <si>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</si>
  <si>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</si>
  <si>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</si>
  <si>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</si>
  <si>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</si>
  <si>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</si>
  <si>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</si>
  <si>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</si>
  <si>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</si>
  <si>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</si>
  <si>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</si>
  <si>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</si>
  <si>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</si>
  <si>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</si>
  <si>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</si>
  <si>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</si>
  <si>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</si>
  <si>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</si>
  <si>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</si>
  <si>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</si>
  <si>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</si>
  <si>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</si>
  <si>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</si>
  <si>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</si>
  <si>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</si>
  <si>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</si>
  <si>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</si>
  <si>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</si>
  <si>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</si>
  <si>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</si>
  <si>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</si>
  <si>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</si>
  <si>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</si>
  <si>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</si>
  <si>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</si>
  <si>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</si>
  <si>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</si>
  <si>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</si>
  <si>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</si>
  <si>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</si>
  <si>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</si>
  <si>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</si>
  <si>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</si>
  <si>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</si>
  <si>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</si>
  <si>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</si>
  <si>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</si>
  <si>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</si>
  <si>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</si>
  <si>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</si>
  <si>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</si>
  <si>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</si>
  <si>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</si>
  <si>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</si>
  <si>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</si>
  <si>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</si>
  <si>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</si>
  <si>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</si>
  <si>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</si>
  <si>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</si>
  <si>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</si>
  <si>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</si>
  <si>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</si>
  <si>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</si>
  <si>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</si>
  <si>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</si>
  <si>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</si>
  <si>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</si>
  <si>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</si>
  <si>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</si>
  <si>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</si>
  <si>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</si>
  <si>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</si>
  <si>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</si>
  <si>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</si>
  <si>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</si>
  <si>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</si>
  <si>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</si>
  <si>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</si>
  <si>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</si>
  <si>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</si>
  <si>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</si>
  <si>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</si>
  <si>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</si>
  <si>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</si>
  <si>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</si>
  <si>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</si>
  <si>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</si>
  <si>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</si>
  <si>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</si>
  <si>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</si>
  <si>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</si>
  <si>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</si>
  <si>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</si>
  <si>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</si>
  <si>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</si>
  <si>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</si>
  <si>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</si>
  <si>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</si>
  <si>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</si>
  <si>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</si>
  <si>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</si>
  <si>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</si>
  <si>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</si>
  <si>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</si>
  <si>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</si>
  <si>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</si>
  <si>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</si>
  <si>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</si>
  <si>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</si>
  <si>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</si>
  <si>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</si>
  <si>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</si>
  <si>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</si>
  <si>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</si>
  <si>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</si>
  <si>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</si>
  <si>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</si>
  <si>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</si>
  <si>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</si>
  <si>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</si>
  <si>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</si>
  <si>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</si>
  <si>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</si>
  <si>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</si>
  <si>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</si>
  <si>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</si>
  <si>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</si>
  <si>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</si>
  <si>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</si>
  <si>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</si>
  <si>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</si>
  <si>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</si>
  <si>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</si>
  <si>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</si>
  <si>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</si>
  <si>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</si>
  <si>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</si>
  <si>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</si>
  <si>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</si>
  <si>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</si>
  <si>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</si>
  <si>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</si>
  <si>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</si>
  <si>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</si>
  <si>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</si>
  <si>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</si>
  <si>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</si>
  <si>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</si>
  <si>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</si>
  <si>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</si>
  <si>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</si>
  <si>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</si>
  <si>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</si>
  <si>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</si>
  <si>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</si>
  <si>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</si>
  <si>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</si>
  <si>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</si>
  <si>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</si>
  <si>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</si>
  <si>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</si>
  <si>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</si>
  <si>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</si>
  <si>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</si>
  <si>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</si>
  <si>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</si>
  <si>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</si>
  <si>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</si>
  <si>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</si>
  <si>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</si>
  <si>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</si>
  <si>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</si>
  <si>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</si>
  <si>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</si>
  <si>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</si>
  <si>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</si>
  <si>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</si>
  <si>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</si>
  <si>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</si>
  <si>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</si>
  <si>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</si>
  <si>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</si>
  <si>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</si>
  <si>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</si>
  <si>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</si>
  <si>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</si>
  <si>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</si>
  <si>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</si>
  <si>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</si>
  <si>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</si>
  <si>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</si>
  <si>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</si>
  <si>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</si>
  <si>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</si>
  <si>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</si>
  <si>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</si>
  <si>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</si>
  <si>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</si>
  <si>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</si>
  <si>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</si>
  <si>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</si>
  <si>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</si>
  <si>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</si>
  <si>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</si>
  <si>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</si>
  <si>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</si>
  <si>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</si>
  <si>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</si>
  <si>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</si>
  <si>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</si>
  <si>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</si>
  <si>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</si>
  <si>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</si>
  <si>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</si>
  <si>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</si>
  <si>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</si>
  <si>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</si>
  <si>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</si>
  <si>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</si>
  <si>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</si>
  <si>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</si>
  <si>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</si>
  <si>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</si>
  <si>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</si>
  <si>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</si>
  <si>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</si>
  <si>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</si>
  <si>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</si>
  <si>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</si>
  <si>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</si>
  <si>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</si>
  <si>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</si>
  <si>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</si>
  <si>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</si>
  <si>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</si>
  <si>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</si>
  <si>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</si>
  <si>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</si>
  <si>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</si>
  <si>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</si>
  <si>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</si>
  <si>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</si>
  <si>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</si>
  <si>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</si>
  <si>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</si>
  <si>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</si>
  <si>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</si>
  <si>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</si>
  <si>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</si>
  <si>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</si>
  <si>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</si>
  <si>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</si>
  <si>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</si>
  <si>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</si>
  <si>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</si>
  <si>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</si>
  <si>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</si>
  <si>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</si>
  <si>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</si>
  <si>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</si>
  <si>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</si>
  <si>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</si>
  <si>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</si>
  <si>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</si>
  <si>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</si>
  <si>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</si>
  <si>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</si>
  <si>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</si>
  <si>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</si>
  <si>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</si>
  <si>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</si>
  <si>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</si>
  <si>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</si>
  <si>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</si>
  <si>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</si>
  <si>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</si>
  <si>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</si>
  <si>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</si>
  <si>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</si>
  <si>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</si>
  <si>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</si>
  <si>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</si>
  <si>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</si>
  <si>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</si>
  <si>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</si>
  <si>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</si>
  <si>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</si>
  <si>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</si>
  <si>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</si>
  <si>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</si>
  <si>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</si>
  <si>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</si>
  <si>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</si>
  <si>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</si>
  <si>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</si>
  <si>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</si>
  <si>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</si>
  <si>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</si>
  <si>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</si>
  <si>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</si>
  <si>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</si>
  <si>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</si>
  <si>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</si>
  <si>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</si>
  <si>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</si>
  <si>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</si>
  <si>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</si>
  <si>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</si>
  <si>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</si>
  <si>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</si>
  <si>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</si>
  <si>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</si>
  <si>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</si>
  <si>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</si>
  <si>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</si>
  <si>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</si>
  <si>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</si>
  <si>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</si>
  <si>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</si>
  <si>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</si>
  <si>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</si>
  <si>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</si>
  <si>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</si>
  <si>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</si>
  <si>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</si>
  <si>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</si>
  <si>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</si>
  <si>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</si>
  <si>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</si>
  <si>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</si>
  <si>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</si>
  <si>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</si>
  <si>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</si>
  <si>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</si>
  <si>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</si>
  <si>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</si>
  <si>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</si>
  <si>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</si>
  <si>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</si>
  <si>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</si>
  <si>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</si>
  <si>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</si>
  <si>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</si>
  <si>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</si>
  <si>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</si>
  <si>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</si>
  <si>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</si>
  <si>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</si>
  <si>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</si>
  <si>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</si>
  <si>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</si>
  <si>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</si>
  <si>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</si>
  <si>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</si>
  <si>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</si>
  <si>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</si>
  <si>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</si>
  <si>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</si>
  <si>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</si>
  <si>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</si>
  <si>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</si>
  <si>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</si>
  <si>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</si>
  <si>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</si>
  <si>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</si>
  <si>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</si>
  <si>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</si>
  <si>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</si>
  <si>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</si>
  <si>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</si>
  <si>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</si>
  <si>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</si>
  <si>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</si>
  <si>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</si>
  <si>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</si>
  <si>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</si>
  <si>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</si>
  <si>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</si>
  <si>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</si>
  <si>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</si>
  <si>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</si>
  <si>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</si>
  <si>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</si>
  <si>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</si>
  <si>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</si>
  <si>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</si>
  <si>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</si>
  <si>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</si>
  <si>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</si>
  <si>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</si>
  <si>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</si>
  <si>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</si>
  <si>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</si>
  <si>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</si>
  <si>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</si>
  <si>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</si>
  <si>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</si>
  <si>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</si>
  <si>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</si>
  <si>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</si>
  <si>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</si>
  <si>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</si>
  <si>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</si>
  <si>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</si>
  <si>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</si>
  <si>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</si>
  <si>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</si>
  <si>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</si>
  <si>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</si>
  <si>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</si>
  <si>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</si>
  <si>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</si>
  <si>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</si>
  <si>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</si>
  <si>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</si>
  <si>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</si>
  <si>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</si>
  <si>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</si>
  <si>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</si>
  <si>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</si>
  <si>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</si>
  <si>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</si>
  <si>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</si>
  <si>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</si>
  <si>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</si>
  <si>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</si>
  <si>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</si>
  <si>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</si>
  <si>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</si>
  <si>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</si>
  <si>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</si>
  <si>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</si>
  <si>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</si>
  <si>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</si>
  <si>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</si>
  <si>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</si>
  <si>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</si>
  <si>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</si>
  <si>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</si>
  <si>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</si>
  <si>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</si>
  <si>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</si>
  <si>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</si>
  <si>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</si>
  <si>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</si>
  <si>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</si>
  <si>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</si>
  <si>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</si>
  <si>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</si>
  <si>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</si>
  <si>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</si>
  <si>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</si>
  <si>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</si>
  <si>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</si>
  <si>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</si>
  <si>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</si>
  <si>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</si>
  <si>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</si>
  <si>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</si>
  <si>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</si>
  <si>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</si>
  <si>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</si>
  <si>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</si>
  <si>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</si>
  <si>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</si>
  <si>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</si>
  <si>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</si>
  <si>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</si>
  <si>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</si>
  <si>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</si>
  <si>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</si>
  <si>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</si>
  <si>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</si>
  <si>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</si>
  <si>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</si>
  <si>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</si>
  <si>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</si>
  <si>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</si>
  <si>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</si>
  <si>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</si>
  <si>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</si>
  <si>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</si>
  <si>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</si>
  <si>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</si>
  <si>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</si>
  <si>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</si>
  <si>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</si>
  <si>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</si>
  <si>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</si>
  <si>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</si>
  <si>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</si>
  <si>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</si>
  <si>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</si>
  <si>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</si>
  <si>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</si>
  <si>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</si>
  <si>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</si>
  <si>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</si>
  <si>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</si>
  <si>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</si>
  <si>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</si>
  <si>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</si>
  <si>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</si>
  <si>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</si>
  <si>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</si>
  <si>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</si>
  <si>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</si>
  <si>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</si>
  <si>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</si>
  <si>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</si>
  <si>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</si>
  <si>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</si>
  <si>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</si>
  <si>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</si>
  <si>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</si>
  <si>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</si>
  <si>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</si>
  <si>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</si>
  <si>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</si>
  <si>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</si>
  <si>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</si>
  <si>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</si>
  <si>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</si>
  <si>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</si>
  <si>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</si>
  <si>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</si>
  <si>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</si>
  <si>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</si>
  <si>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</si>
  <si>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</si>
  <si>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</si>
  <si>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</si>
  <si>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</si>
  <si>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</si>
  <si>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</si>
  <si>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</si>
  <si>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</si>
  <si>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</si>
  <si>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</si>
  <si>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</si>
  <si>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</si>
  <si>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</si>
  <si>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</si>
  <si>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</si>
  <si>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</si>
  <si>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</si>
  <si>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</si>
  <si>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</si>
  <si>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</si>
  <si>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</si>
  <si>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</si>
  <si>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</si>
  <si>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</si>
  <si>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</si>
  <si>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</si>
  <si>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</si>
  <si>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</si>
  <si>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</si>
  <si>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</si>
  <si>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</si>
  <si>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</si>
  <si>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</si>
  <si>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</si>
  <si>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</si>
  <si>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</si>
  <si>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</si>
  <si>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</si>
  <si>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</si>
  <si>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</si>
  <si>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</si>
  <si>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</si>
  <si>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</si>
  <si>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</si>
  <si>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</si>
  <si>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</si>
  <si>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</si>
  <si>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</si>
  <si>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</si>
  <si>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</si>
  <si>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</si>
  <si>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</si>
  <si>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</si>
  <si>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</si>
  <si>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</si>
  <si>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</si>
  <si>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</si>
  <si>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</si>
  <si>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</si>
  <si>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</si>
  <si>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</si>
  <si>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</si>
  <si>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</si>
  <si>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</si>
  <si>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</si>
  <si>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</si>
  <si>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</si>
  <si>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</si>
  <si>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</si>
  <si>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</si>
  <si>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</si>
  <si>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</si>
  <si>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</si>
  <si>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</si>
  <si>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</si>
  <si>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</si>
  <si>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</si>
  <si>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</si>
  <si>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</si>
  <si>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</si>
  <si>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</si>
  <si>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</si>
  <si>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</si>
  <si>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</si>
  <si>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</si>
  <si>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</si>
  <si>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</si>
  <si>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</si>
  <si>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</si>
  <si>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</si>
  <si>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</si>
  <si>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</si>
  <si>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</si>
  <si>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</si>
  <si>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</si>
  <si>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</si>
  <si>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</si>
  <si>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</si>
  <si>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</si>
  <si>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</si>
  <si>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</si>
  <si>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</si>
  <si>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</si>
  <si>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</si>
  <si>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</si>
  <si>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</si>
  <si>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</si>
  <si>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</si>
  <si>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</si>
  <si>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</si>
  <si>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</si>
  <si>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</si>
  <si>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</si>
  <si>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</si>
  <si>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</si>
  <si>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</si>
  <si>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</si>
  <si>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</si>
  <si>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</si>
  <si>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</si>
  <si>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</si>
  <si>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</si>
  <si>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</si>
  <si>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</si>
  <si>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</si>
  <si>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</si>
  <si>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</si>
  <si>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</si>
  <si>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</si>
  <si>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</si>
  <si>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</si>
  <si>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</si>
  <si>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</si>
  <si>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</si>
  <si>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</si>
  <si>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</si>
  <si>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</si>
  <si>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</si>
  <si>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</si>
  <si>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</si>
  <si>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</si>
  <si>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</si>
  <si>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</si>
  <si>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</si>
  <si>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</si>
  <si>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</si>
  <si>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</si>
  <si>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</si>
  <si>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</si>
  <si>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</si>
  <si>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</si>
  <si>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</si>
  <si>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</si>
  <si>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</si>
  <si>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</si>
  <si>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</si>
  <si>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</si>
  <si>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</si>
  <si>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</si>
  <si>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</si>
  <si>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</si>
  <si>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</si>
  <si>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</si>
  <si>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</si>
  <si>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</si>
  <si>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</si>
  <si>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</si>
  <si>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</si>
  <si>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</si>
  <si>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</si>
  <si>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</si>
  <si>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</si>
  <si>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</si>
  <si>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</si>
  <si>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</si>
  <si>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</si>
  <si>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</si>
  <si>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</si>
  <si>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</si>
  <si>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</si>
  <si>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</si>
  <si>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</si>
  <si>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</si>
  <si>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</si>
  <si>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</si>
  <si>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</si>
  <si>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</si>
  <si>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</si>
  <si>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</si>
  <si>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</si>
  <si>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</si>
  <si>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</si>
  <si>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</si>
  <si>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</si>
  <si>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</si>
  <si>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</si>
  <si>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</si>
  <si>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</si>
  <si>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</si>
  <si>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</si>
  <si>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</si>
  <si>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</si>
  <si>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</si>
  <si>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</si>
  <si>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</si>
  <si>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</si>
  <si>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</si>
  <si>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</si>
  <si>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</si>
  <si>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</si>
  <si>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</si>
  <si>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</si>
  <si>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</si>
  <si>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</si>
  <si>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</si>
  <si>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</si>
  <si>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</si>
  <si>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</si>
  <si>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</si>
  <si>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</si>
  <si>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</si>
  <si>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</si>
  <si>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</si>
  <si>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</si>
  <si>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</si>
  <si>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</si>
  <si>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</si>
  <si>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</si>
  <si>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</si>
  <si>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</si>
  <si>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</si>
  <si>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</si>
  <si>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</si>
  <si>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</si>
  <si>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</si>
  <si>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</si>
  <si>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</si>
  <si>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</si>
  <si>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</si>
  <si>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</si>
  <si>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</si>
  <si>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</si>
  <si>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</si>
  <si>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</si>
  <si>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</si>
  <si>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</si>
  <si>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</si>
  <si>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</si>
  <si>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</si>
  <si>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</si>
  <si>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</si>
  <si>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</si>
  <si>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</si>
  <si>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</si>
  <si>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</si>
  <si>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</si>
  <si>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</si>
  <si>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</si>
  <si>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</si>
  <si>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</si>
  <si>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</si>
  <si>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</si>
  <si>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</si>
  <si>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</si>
  <si>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</si>
  <si>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</si>
  <si>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</si>
  <si>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</si>
  <si>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</si>
  <si>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</si>
  <si>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</si>
  <si>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</si>
  <si>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</si>
  <si>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</si>
  <si>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</si>
  <si>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</si>
  <si>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</si>
  <si>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</si>
  <si>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</si>
  <si>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</si>
  <si>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</si>
  <si>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</si>
  <si>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</si>
  <si>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</si>
  <si>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</si>
  <si>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</si>
  <si>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</si>
  <si>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</si>
  <si>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</si>
  <si>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</si>
  <si>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</si>
  <si>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</si>
  <si>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</si>
  <si>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</si>
  <si>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</si>
  <si>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</si>
  <si>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</si>
  <si>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</si>
  <si>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</si>
  <si>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</si>
  <si>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</si>
  <si>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</si>
  <si>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</si>
  <si>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</si>
  <si>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</si>
  <si>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</si>
  <si>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</si>
  <si>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</si>
  <si>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</si>
  <si>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</si>
  <si>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</si>
  <si>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</si>
  <si>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</si>
  <si>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</si>
  <si>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</si>
  <si>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</si>
  <si>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</si>
  <si>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</si>
  <si>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</si>
  <si>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</si>
  <si>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</si>
  <si>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</si>
  <si>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</si>
  <si>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</si>
  <si>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</si>
  <si>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</si>
  <si>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</si>
  <si>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</si>
  <si>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</si>
  <si>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</si>
  <si>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</si>
  <si>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</si>
  <si>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</si>
  <si>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</si>
  <si>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</si>
  <si>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</si>
  <si>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</si>
  <si>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</si>
  <si>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</si>
  <si>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</si>
  <si>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</si>
  <si>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</si>
  <si>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</si>
  <si>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</si>
  <si>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</si>
  <si>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</si>
  <si>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</si>
  <si>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</si>
  <si>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</si>
  <si>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</si>
  <si>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</si>
  <si>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</si>
  <si>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</si>
  <si>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</si>
  <si>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</si>
  <si>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</si>
  <si>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</si>
  <si>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</si>
  <si>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</si>
  <si>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</si>
  <si>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</si>
  <si>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</si>
  <si>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</si>
  <si>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</si>
  <si>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</si>
  <si>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</si>
  <si>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</si>
  <si>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</si>
  <si>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</si>
  <si>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</si>
  <si>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</si>
  <si>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</si>
  <si>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</si>
  <si>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</si>
  <si>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</si>
  <si>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</si>
  <si>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</si>
  <si>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</si>
  <si>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</si>
  <si>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</si>
  <si>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</si>
  <si>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</si>
  <si>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</si>
  <si>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</si>
  <si>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</si>
  <si>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</si>
  <si>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</si>
  <si>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</si>
  <si>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</si>
  <si>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</si>
  <si>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</si>
  <si>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</si>
  <si>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</si>
  <si>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</si>
  <si>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</si>
  <si>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</si>
  <si>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</si>
  <si>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</si>
  <si>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</si>
  <si>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</si>
  <si>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</si>
  <si>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</si>
  <si>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</si>
  <si>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</si>
  <si>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</si>
  <si>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</si>
  <si>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</si>
  <si>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</si>
  <si>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</si>
  <si>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</si>
  <si>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</si>
  <si>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</si>
  <si>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</si>
  <si>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</si>
  <si>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</si>
  <si>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</si>
  <si>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</si>
  <si>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</si>
  <si>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</si>
  <si>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</si>
  <si>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</si>
  <si>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</si>
  <si>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</si>
  <si>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</si>
  <si>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</si>
  <si>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</si>
  <si>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</si>
  <si>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</si>
  <si>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</si>
  <si>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</si>
  <si>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</si>
  <si>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</si>
  <si>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</si>
  <si>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</si>
  <si>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</si>
  <si>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</si>
  <si>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</si>
  <si>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</si>
  <si>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</si>
  <si>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</si>
  <si>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</si>
  <si>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</si>
  <si>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</si>
  <si>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</si>
  <si>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</si>
  <si>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</si>
  <si>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</si>
  <si>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</si>
  <si>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</si>
  <si>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</si>
  <si>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</si>
  <si>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</si>
  <si>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</si>
  <si>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</si>
  <si>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</si>
  <si>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</si>
  <si>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</si>
  <si>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</si>
  <si>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</si>
  <si>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</si>
  <si>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</si>
  <si>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</si>
  <si>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</si>
  <si>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</si>
  <si>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</si>
  <si>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</si>
  <si>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</si>
  <si>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</si>
  <si>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</si>
  <si>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</si>
  <si>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</si>
  <si>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</si>
  <si>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</si>
  <si>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</si>
  <si>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</si>
  <si>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</si>
  <si>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</si>
  <si>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</si>
  <si>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</si>
  <si>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</si>
  <si>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</si>
  <si>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</si>
  <si>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</si>
  <si>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</si>
  <si>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</si>
  <si>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</si>
  <si>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</si>
  <si>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</si>
  <si>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</si>
  <si>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</si>
  <si>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</si>
  <si>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</si>
  <si>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</si>
  <si>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</si>
  <si>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</si>
  <si>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</si>
  <si>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</si>
  <si>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</si>
  <si>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</si>
  <si>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</si>
  <si>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</si>
  <si>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</si>
  <si>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</si>
  <si>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</si>
  <si>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</si>
  <si>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</si>
  <si>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</si>
  <si>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</si>
  <si>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</si>
  <si>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</si>
  <si>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</si>
  <si>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</si>
  <si>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</si>
  <si>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</si>
  <si>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</si>
  <si>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</si>
  <si>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</si>
  <si>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</si>
  <si>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</si>
  <si>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</si>
  <si>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</si>
  <si>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</si>
  <si>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</si>
  <si>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</si>
  <si>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</si>
  <si>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</si>
  <si>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</si>
  <si>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</si>
  <si>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</si>
  <si>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</si>
  <si>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</si>
  <si>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</si>
  <si>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</si>
  <si>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</si>
  <si>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</si>
  <si>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</si>
  <si>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</si>
  <si>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</si>
  <si>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</si>
  <si>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</si>
  <si>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</si>
  <si>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</si>
  <si>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</si>
  <si>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</si>
  <si>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</si>
  <si>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</si>
  <si>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</si>
  <si>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</si>
  <si>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</si>
  <si>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</si>
  <si>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</si>
  <si>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</si>
  <si>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</si>
  <si>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</si>
  <si>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</si>
  <si>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</si>
  <si>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</si>
  <si>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</si>
  <si>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</si>
  <si>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</si>
  <si>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</si>
  <si>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</si>
  <si>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</si>
  <si>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</si>
  <si>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</si>
  <si>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</si>
  <si>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</si>
  <si>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</si>
  <si>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</si>
  <si>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</si>
  <si>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</si>
  <si>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</si>
  <si>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</si>
  <si>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</si>
  <si>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</si>
  <si>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</si>
  <si>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</si>
  <si>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</si>
  <si>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</si>
  <si>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</si>
  <si>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</si>
  <si>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</si>
  <si>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</si>
  <si>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</si>
  <si>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</si>
  <si>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</si>
  <si>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</si>
  <si>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</si>
  <si>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</si>
  <si>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</si>
  <si>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</si>
  <si>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</si>
  <si>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</si>
  <si>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</si>
  <si>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</si>
  <si>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</si>
  <si>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</si>
  <si>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</si>
  <si>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</si>
  <si>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</si>
  <si>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</si>
  <si>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</si>
  <si>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</si>
  <si>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</si>
  <si>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</si>
  <si>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</si>
  <si>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</si>
  <si>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</si>
  <si>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</si>
  <si>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</si>
  <si>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</si>
  <si>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</si>
  <si>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</si>
  <si>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</si>
  <si>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</si>
  <si>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</si>
  <si>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</si>
  <si>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</si>
  <si>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</si>
  <si>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</si>
  <si>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</si>
  <si>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</si>
  <si>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</si>
  <si>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</si>
  <si>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</si>
  <si>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</si>
  <si>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</si>
  <si>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</si>
  <si>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</si>
  <si>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</si>
  <si>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</si>
  <si>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</si>
  <si>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</si>
  <si>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</si>
  <si>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</si>
  <si>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</si>
  <si>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</si>
  <si>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</si>
  <si>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</si>
  <si>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</si>
  <si>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</si>
  <si>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</si>
  <si>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</si>
  <si>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</si>
  <si>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</si>
  <si>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</si>
  <si>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</si>
  <si>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</si>
  <si>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</si>
  <si>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</si>
  <si>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</si>
  <si>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</si>
  <si>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</si>
  <si>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</si>
  <si>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</si>
  <si>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</si>
  <si>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</si>
  <si>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</si>
  <si>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</si>
  <si>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</si>
  <si>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</si>
  <si>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</si>
  <si>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</si>
  <si>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</si>
  <si>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</si>
  <si>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</si>
  <si>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</si>
  <si>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</si>
  <si>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</si>
  <si>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</si>
  <si>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</si>
  <si>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</si>
  <si>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</si>
  <si>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</si>
  <si>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</si>
  <si>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</si>
  <si>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</si>
  <si>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</si>
  <si>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</si>
  <si>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</si>
  <si>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</si>
  <si>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</si>
  <si>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</si>
  <si>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</si>
  <si>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</si>
  <si>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</si>
  <si>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</si>
  <si>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</si>
  <si>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</si>
  <si>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</si>
  <si>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</si>
  <si>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</si>
  <si>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</si>
  <si>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</si>
  <si>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</si>
  <si>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</si>
  <si>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</si>
  <si>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</si>
  <si>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</si>
  <si>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</si>
  <si>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</si>
  <si>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</si>
  <si>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</si>
  <si>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</si>
  <si>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</si>
  <si>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</si>
  <si>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</si>
  <si>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</si>
  <si>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</si>
  <si>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</si>
  <si>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</si>
  <si>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</si>
  <si>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</si>
  <si>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</si>
  <si>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</si>
  <si>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</si>
  <si>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</si>
  <si>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</si>
  <si>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</si>
  <si>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</si>
  <si>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</si>
  <si>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</si>
  <si>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</si>
  <si>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</si>
  <si>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</si>
  <si>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</si>
  <si>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</si>
  <si>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</si>
  <si>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</si>
  <si>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</si>
  <si>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</si>
  <si>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</si>
  <si>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</si>
  <si>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</si>
  <si>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</si>
  <si>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</si>
  <si>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</si>
  <si>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</si>
  <si>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</si>
  <si>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</si>
  <si>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</si>
  <si>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</si>
  <si>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</si>
  <si>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</si>
  <si>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</si>
  <si>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</si>
  <si>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</si>
  <si>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</si>
  <si>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</si>
  <si>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</si>
  <si>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</si>
  <si>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</si>
  <si>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</si>
  <si>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</si>
  <si>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</si>
  <si>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</si>
  <si>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</si>
  <si>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</si>
  <si>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</si>
  <si>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</si>
  <si>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</si>
  <si>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</si>
  <si>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</si>
  <si>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</si>
  <si>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</si>
  <si>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</si>
  <si>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</si>
  <si>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</si>
  <si>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</si>
  <si>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</si>
  <si>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</si>
  <si>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</si>
  <si>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</si>
  <si>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</si>
  <si>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</si>
  <si>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</si>
  <si>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</si>
  <si>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</si>
  <si>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</si>
  <si>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</si>
  <si>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</si>
  <si>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</si>
  <si>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</si>
  <si>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</si>
  <si>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</si>
  <si>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</si>
  <si>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</si>
  <si>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</si>
  <si>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</si>
  <si>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</si>
  <si>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</si>
  <si>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</si>
  <si>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</si>
  <si>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</si>
  <si>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</si>
  <si>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</si>
  <si>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</si>
  <si>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</si>
  <si>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</si>
  <si>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</si>
  <si>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</si>
  <si>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</si>
  <si>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</si>
  <si>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</si>
  <si>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</si>
  <si>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</si>
  <si>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</si>
  <si>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</si>
  <si>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</si>
  <si>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</si>
  <si>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</si>
  <si>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</si>
  <si>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</si>
  <si>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</si>
  <si>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</si>
  <si>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</si>
  <si>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</si>
  <si>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</si>
  <si>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</si>
  <si>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</si>
  <si>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</si>
  <si>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</si>
  <si>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</si>
  <si>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</si>
  <si>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</si>
  <si>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</si>
  <si>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</si>
  <si>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</si>
  <si>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</si>
  <si>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</si>
  <si>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</si>
  <si>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</si>
  <si>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</si>
  <si>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</si>
  <si>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</si>
  <si>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</si>
  <si>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</si>
  <si>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</si>
  <si>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</si>
  <si>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</si>
  <si>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</si>
  <si>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</si>
  <si>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</si>
  <si>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</si>
  <si>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</si>
  <si>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</si>
  <si>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</si>
  <si>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</si>
  <si>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</si>
  <si>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</si>
  <si>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</si>
  <si>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</si>
  <si>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</si>
  <si>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</si>
  <si>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</si>
  <si>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</si>
  <si>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</si>
  <si>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</si>
  <si>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</si>
  <si>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</si>
  <si>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</si>
  <si>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</si>
  <si>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</si>
  <si>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</si>
  <si>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</si>
  <si>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</si>
  <si>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</si>
  <si>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</si>
  <si>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</si>
  <si>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</si>
  <si>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</si>
  <si>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</si>
  <si>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</si>
  <si>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</si>
  <si>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</si>
  <si>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</si>
  <si>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</si>
  <si>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</si>
  <si>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</si>
  <si>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</si>
  <si>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</si>
  <si>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</si>
  <si>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</si>
  <si>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</si>
  <si>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</si>
  <si>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</si>
  <si>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</si>
  <si>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</si>
  <si>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</si>
  <si>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</si>
  <si>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</si>
  <si>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</si>
  <si>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</si>
  <si>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</si>
  <si>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</si>
  <si>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</si>
  <si>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</si>
  <si>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</si>
  <si>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</si>
  <si>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</si>
  <si>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</si>
  <si>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</si>
  <si>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</si>
  <si>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</si>
  <si>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</si>
  <si>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</si>
  <si>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</si>
  <si>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</si>
  <si>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</si>
  <si>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</si>
  <si>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</si>
  <si>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</si>
  <si>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</si>
  <si>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</si>
  <si>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</si>
  <si>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</si>
  <si>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</si>
  <si>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</si>
  <si>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</si>
  <si>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</si>
  <si>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</si>
  <si>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</si>
  <si>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</si>
  <si>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</si>
  <si>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</si>
  <si>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</si>
  <si>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</si>
  <si>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</si>
  <si>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</si>
  <si>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</si>
  <si>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</si>
  <si>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</si>
  <si>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</si>
  <si>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</si>
  <si>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</si>
  <si>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</si>
  <si>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</si>
  <si>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</si>
  <si>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</si>
  <si>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</si>
  <si>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</si>
  <si>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</si>
  <si>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</si>
  <si>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</si>
  <si>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</si>
  <si>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</si>
  <si>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</si>
  <si>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</si>
  <si>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</si>
  <si>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</si>
  <si>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</si>
  <si>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</si>
  <si>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</si>
  <si>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</si>
  <si>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</si>
  <si>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</si>
  <si>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</si>
  <si>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</si>
  <si>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</si>
  <si>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</si>
  <si>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</si>
  <si>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</si>
  <si>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</si>
  <si>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</si>
  <si>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</si>
  <si>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</si>
  <si>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</si>
  <si>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</si>
  <si>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</si>
  <si>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</si>
  <si>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</si>
  <si>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</si>
  <si>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</si>
  <si>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</si>
  <si>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</si>
  <si>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</si>
  <si>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</si>
  <si>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</si>
  <si>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</si>
  <si>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</si>
  <si>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</si>
  <si>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</si>
  <si>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</si>
  <si>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</si>
  <si>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</si>
  <si>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</si>
  <si>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</si>
  <si>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</si>
  <si>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</si>
  <si>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</si>
  <si>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</si>
  <si>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</si>
  <si>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</si>
  <si>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</si>
  <si>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</si>
  <si>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</si>
  <si>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</si>
  <si>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</si>
  <si>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</si>
  <si>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</si>
  <si>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</si>
  <si>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</si>
  <si>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</si>
  <si>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</si>
  <si>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</si>
  <si>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</si>
  <si>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</si>
  <si>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</si>
  <si>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</si>
  <si>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</si>
  <si>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</si>
  <si>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</si>
  <si>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</si>
  <si>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</si>
  <si>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</si>
  <si>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</si>
  <si>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</si>
  <si>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</si>
  <si>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</si>
  <si>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</si>
  <si>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</si>
  <si>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</si>
  <si>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</si>
  <si>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</si>
  <si>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</si>
  <si>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</si>
  <si>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</si>
  <si>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</si>
  <si>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</si>
  <si>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</si>
  <si>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</si>
  <si>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</si>
  <si>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</si>
  <si>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</si>
  <si>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</si>
  <si>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</si>
  <si>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</si>
  <si>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</si>
  <si>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</si>
  <si>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</si>
  <si>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</si>
  <si>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</si>
  <si>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</si>
  <si>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</si>
  <si>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</si>
  <si>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</si>
  <si>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</si>
  <si>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</si>
  <si>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</si>
  <si>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</si>
  <si>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</si>
  <si>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</si>
  <si>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</si>
  <si>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</si>
  <si>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</si>
  <si>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</si>
  <si>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</si>
  <si>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</si>
  <si>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</si>
  <si>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</si>
  <si>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</si>
  <si>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</si>
  <si>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</si>
  <si>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</si>
  <si>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</si>
  <si>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</si>
  <si>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</si>
  <si>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</si>
  <si>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</si>
  <si>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</si>
  <si>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</si>
  <si>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</si>
  <si>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</si>
  <si>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</si>
  <si>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</si>
  <si>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</si>
  <si>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</si>
  <si>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</si>
  <si>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</si>
  <si>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</si>
  <si>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</si>
  <si>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</si>
  <si>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</si>
  <si>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</si>
  <si>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</si>
  <si>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</si>
  <si>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</si>
  <si>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</si>
  <si>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</si>
  <si>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</si>
  <si>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</si>
  <si>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</si>
  <si>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</si>
  <si>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</si>
  <si>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</si>
  <si>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</si>
  <si>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</si>
  <si>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</si>
  <si>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</si>
  <si>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</si>
  <si>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</si>
  <si>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</si>
  <si>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</si>
  <si>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</si>
  <si>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</si>
  <si>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</si>
  <si>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</si>
  <si>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</si>
  <si>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</si>
  <si>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</si>
  <si>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</si>
  <si>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</si>
  <si>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</si>
  <si>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</si>
  <si>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</si>
  <si>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</si>
  <si>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</si>
  <si>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</si>
  <si>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</si>
  <si>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</si>
  <si>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</si>
  <si>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</si>
  <si>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</si>
  <si>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</si>
  <si>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</si>
  <si>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</si>
  <si>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</si>
  <si>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</si>
  <si>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</si>
  <si>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</si>
  <si>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</si>
  <si>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</si>
  <si>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</si>
  <si>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</si>
  <si>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</si>
  <si>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</si>
  <si>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</si>
  <si>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</si>
  <si>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</si>
  <si>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</si>
  <si>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</si>
  <si>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</si>
  <si>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</si>
  <si>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</si>
  <si>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</si>
  <si>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</si>
  <si>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</si>
  <si>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</si>
  <si>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</si>
  <si>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</si>
  <si>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</si>
  <si>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</si>
  <si>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</si>
  <si>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</si>
  <si>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</si>
  <si>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</si>
  <si>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</si>
  <si>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</si>
  <si>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</si>
  <si>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</si>
  <si>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</si>
  <si>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</si>
  <si>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</si>
  <si>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</si>
  <si>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</si>
  <si>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</si>
  <si>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</si>
  <si>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</si>
  <si>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</si>
  <si>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</si>
  <si>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</si>
  <si>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</si>
  <si>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</si>
  <si>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</si>
  <si>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</si>
  <si>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</si>
  <si>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</si>
  <si>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</si>
  <si>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</si>
  <si>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</si>
  <si>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</si>
  <si>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</si>
  <si>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</si>
  <si>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</si>
  <si>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</si>
  <si>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</si>
  <si>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</si>
  <si>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</si>
  <si>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</si>
  <si>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</si>
  <si>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</si>
  <si>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</si>
  <si>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</si>
  <si>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</si>
  <si>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</si>
  <si>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</si>
  <si>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</si>
  <si>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</si>
  <si>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</si>
  <si>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</si>
  <si>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</si>
  <si>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</si>
  <si>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</si>
  <si>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</si>
  <si>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</si>
  <si>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</si>
  <si>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</si>
  <si>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</si>
  <si>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</si>
  <si>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</si>
  <si>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</si>
  <si>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</si>
  <si>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</si>
  <si>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</si>
  <si>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</si>
  <si>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</si>
  <si>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</si>
  <si>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</si>
  <si>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</si>
  <si>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</si>
  <si>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</si>
  <si>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</si>
  <si>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</si>
  <si>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</si>
  <si>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</si>
  <si>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</si>
  <si>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</si>
  <si>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</si>
  <si>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</si>
  <si>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</si>
  <si>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</si>
  <si>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</si>
  <si>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</si>
  <si>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</si>
  <si>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</si>
  <si>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</si>
  <si>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</si>
  <si>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</si>
  <si>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</si>
  <si>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</si>
  <si>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</si>
  <si>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</si>
  <si>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</si>
  <si>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</si>
  <si>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</si>
  <si>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</si>
  <si>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</si>
  <si>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</si>
  <si>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</si>
  <si>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</si>
  <si>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</si>
  <si>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</si>
  <si>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</si>
  <si>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</si>
  <si>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</si>
  <si>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</si>
  <si>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</si>
  <si>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</si>
  <si>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</si>
  <si>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</si>
  <si>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</si>
  <si>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</si>
  <si>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</si>
  <si>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</si>
  <si>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</si>
  <si>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</si>
  <si>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</si>
  <si>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</si>
  <si>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</si>
  <si>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</si>
  <si>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</si>
  <si>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</si>
  <si>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</si>
  <si>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</si>
  <si>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</si>
  <si>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</si>
  <si>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</si>
  <si>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</si>
  <si>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</si>
  <si>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</si>
  <si>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</si>
  <si>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</si>
  <si>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</si>
  <si>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</si>
  <si>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</si>
  <si>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</si>
  <si>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</si>
  <si>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</si>
  <si>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</si>
  <si>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</si>
  <si>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</si>
  <si>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</si>
  <si>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</si>
  <si>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</si>
  <si>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</si>
  <si>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</si>
  <si>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</si>
  <si>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</si>
  <si>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</si>
  <si>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</si>
  <si>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</si>
  <si>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</si>
  <si>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</si>
  <si>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</si>
  <si>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</si>
  <si>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</si>
  <si>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</si>
  <si>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</si>
  <si>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</si>
  <si>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</si>
  <si>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</si>
  <si>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</si>
  <si>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</si>
  <si>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</si>
  <si>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</si>
  <si>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</si>
  <si>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</si>
  <si>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</si>
  <si>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</si>
  <si>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</si>
  <si>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</si>
  <si>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</si>
  <si>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</si>
  <si>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</si>
  <si>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</si>
  <si>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</si>
  <si>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</si>
  <si>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</si>
  <si>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</si>
  <si>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</si>
  <si>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</si>
  <si>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</si>
  <si>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</si>
  <si>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</si>
  <si>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</si>
  <si>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</si>
  <si>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</si>
  <si>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</si>
  <si>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</si>
  <si>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</si>
  <si>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</si>
  <si>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</si>
  <si>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</si>
  <si>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</si>
  <si>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</si>
  <si>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</si>
  <si>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</si>
  <si>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</si>
  <si>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</si>
  <si>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</si>
  <si>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</si>
  <si>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</si>
  <si>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</si>
  <si>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</si>
  <si>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</si>
  <si>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</si>
  <si>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</si>
  <si>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</si>
  <si>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</si>
  <si>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</si>
  <si>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</si>
  <si>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</si>
  <si>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</si>
  <si>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</si>
  <si>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</si>
  <si>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</si>
  <si>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</si>
  <si>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</si>
  <si>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</si>
  <si>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</si>
  <si>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</si>
  <si>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</si>
  <si>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</si>
  <si>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</si>
  <si>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</si>
  <si>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</si>
  <si>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</si>
  <si>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</si>
  <si>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</si>
  <si>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</si>
  <si>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</si>
  <si>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</si>
  <si>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</si>
  <si>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</si>
  <si>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</si>
  <si>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</si>
  <si>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</si>
  <si>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</si>
  <si>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</si>
  <si>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</si>
  <si>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</si>
  <si>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</si>
  <si>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</si>
  <si>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</si>
  <si>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</si>
  <si>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</si>
  <si>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</si>
  <si>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</si>
  <si>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</si>
  <si>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</si>
  <si>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</si>
  <si>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</si>
  <si>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</si>
  <si>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</si>
  <si>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</si>
  <si>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</si>
  <si>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</si>
  <si>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</si>
  <si>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</si>
  <si>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</si>
  <si>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</si>
  <si>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</si>
  <si>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</si>
  <si>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</si>
  <si>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</si>
  <si>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</si>
  <si>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</si>
  <si>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</si>
  <si>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</si>
  <si>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</si>
  <si>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</si>
  <si>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</si>
  <si>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</si>
  <si>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</si>
  <si>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</si>
  <si>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</si>
  <si>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</si>
  <si>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</si>
  <si>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</si>
  <si>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</si>
  <si>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</si>
  <si>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</si>
  <si>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</si>
  <si>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</si>
  <si>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</si>
  <si>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</si>
  <si>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</si>
  <si>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</si>
  <si>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</si>
  <si>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</si>
  <si>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</si>
  <si>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</si>
  <si>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</si>
  <si>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</si>
  <si>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</si>
  <si>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</si>
  <si>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</si>
  <si>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</si>
  <si>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</si>
  <si>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</si>
  <si>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</si>
  <si>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</si>
  <si>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</si>
  <si>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</si>
  <si>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</si>
  <si>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</si>
  <si>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</si>
  <si>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</si>
  <si>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</si>
  <si>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</si>
  <si>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</si>
  <si>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</si>
  <si>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</si>
  <si>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</si>
  <si>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</si>
  <si>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</si>
  <si>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</si>
  <si>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</si>
  <si>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</si>
  <si>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</si>
  <si>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</si>
  <si>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</si>
  <si>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</si>
  <si>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</si>
  <si>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</si>
  <si>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</si>
  <si>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</si>
  <si>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</si>
  <si>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</si>
  <si>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</si>
  <si>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</si>
  <si>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</si>
  <si>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</si>
  <si>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</si>
  <si>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</si>
  <si>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</si>
  <si>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</si>
  <si>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</si>
  <si>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</si>
  <si>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</si>
  <si>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</si>
  <si>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</si>
  <si>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</si>
  <si>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</si>
  <si>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</si>
  <si>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</si>
  <si>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</si>
  <si>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</si>
  <si>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</si>
  <si>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</si>
  <si>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</si>
  <si>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</si>
  <si>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</si>
  <si>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</si>
  <si>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</si>
  <si>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</si>
  <si>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</si>
  <si>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</si>
  <si>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</si>
  <si>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</si>
  <si>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</si>
  <si>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</si>
  <si>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</si>
  <si>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</si>
  <si>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</si>
  <si>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</si>
  <si>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</si>
  <si>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</si>
  <si>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</si>
  <si>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</si>
  <si>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</si>
  <si>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</si>
  <si>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</si>
  <si>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</si>
  <si>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</si>
  <si>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</si>
  <si>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</si>
  <si>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</si>
  <si>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</si>
  <si>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</si>
  <si>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</si>
  <si>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</si>
  <si>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</si>
  <si>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</si>
  <si>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</si>
  <si>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</si>
  <si>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</si>
  <si>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</si>
  <si>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</si>
  <si>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</si>
  <si>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</si>
  <si>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</si>
  <si>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</si>
  <si>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</si>
  <si>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</si>
  <si>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</si>
  <si>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</si>
  <si>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</si>
  <si>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</si>
  <si>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</si>
  <si>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</si>
  <si>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</si>
  <si>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</si>
  <si>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</si>
  <si>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</si>
  <si>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</si>
  <si>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</si>
  <si>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</si>
  <si>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</si>
  <si>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</si>
  <si>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</si>
  <si>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</si>
  <si>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</si>
  <si>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</si>
  <si>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</si>
  <si>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</si>
  <si>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</si>
  <si>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</si>
  <si>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</si>
  <si>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</si>
  <si>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</si>
  <si>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</si>
  <si>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</si>
  <si>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</si>
  <si>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</si>
  <si>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</si>
  <si>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</si>
  <si>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</si>
  <si>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</si>
  <si>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</si>
  <si>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</si>
  <si>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</si>
  <si>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</si>
  <si>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</si>
  <si>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</si>
  <si>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</si>
  <si>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</si>
  <si>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</si>
  <si>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</si>
  <si>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</si>
  <si>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</si>
  <si>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</si>
  <si>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</si>
  <si>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</si>
  <si>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</si>
  <si>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</si>
  <si>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</si>
  <si>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</si>
  <si>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</si>
  <si>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</si>
  <si>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</si>
  <si>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</si>
  <si>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</si>
  <si>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</si>
  <si>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</si>
  <si>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</si>
  <si>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</si>
  <si>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</si>
  <si>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</si>
  <si>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</si>
  <si>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</si>
  <si>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</si>
  <si>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</si>
  <si>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</si>
  <si>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</si>
  <si>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</si>
  <si>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</si>
  <si>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</si>
  <si>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</si>
  <si>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</si>
  <si>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</si>
  <si>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</si>
  <si>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</si>
  <si>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</si>
  <si>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</si>
  <si>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</si>
  <si>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</si>
  <si>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</si>
  <si>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</si>
  <si>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</si>
  <si>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</si>
  <si>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</si>
  <si>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</si>
  <si>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</si>
  <si>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</si>
  <si>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</si>
  <si>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</si>
  <si>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</si>
  <si>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</si>
  <si>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</si>
  <si>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</si>
  <si>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</si>
  <si>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</si>
  <si>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</si>
  <si>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</si>
  <si>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</si>
  <si>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</si>
  <si>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</si>
  <si>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</si>
  <si>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</si>
  <si>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</si>
  <si>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</si>
  <si>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</si>
  <si>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</si>
  <si>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</si>
  <si>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</si>
  <si>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</si>
  <si>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</si>
  <si>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</si>
  <si>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</si>
  <si>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</si>
  <si>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</si>
  <si>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</si>
  <si>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</si>
  <si>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</si>
  <si>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</si>
  <si>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</si>
  <si>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</si>
  <si>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</si>
  <si>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</si>
  <si>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</si>
  <si>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</si>
  <si>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</si>
  <si>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</si>
  <si>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</si>
  <si>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</si>
  <si>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</si>
  <si>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</si>
  <si>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</si>
  <si>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</si>
  <si>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</si>
  <si>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</si>
  <si>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</si>
  <si>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</si>
  <si>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</si>
  <si>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</si>
  <si>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</si>
  <si>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</si>
  <si>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</si>
  <si>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</si>
  <si>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</si>
  <si>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</si>
  <si>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</si>
  <si>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</si>
  <si>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</si>
  <si>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</si>
  <si>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</si>
  <si>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</si>
  <si>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</si>
  <si>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</si>
  <si>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</si>
  <si>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</si>
  <si>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</si>
  <si>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</si>
  <si>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</si>
  <si>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</si>
  <si>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</si>
  <si>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</si>
  <si>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</si>
  <si>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</si>
  <si>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</si>
  <si>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</si>
  <si>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</si>
  <si>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</si>
  <si>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</si>
  <si>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</si>
  <si>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</si>
  <si>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</si>
  <si>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</si>
  <si>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</si>
  <si>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</si>
  <si>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</si>
  <si>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</si>
  <si>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</si>
  <si>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</si>
  <si>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</si>
  <si>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</si>
  <si>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</si>
  <si>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</si>
  <si>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</si>
  <si>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</si>
  <si>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</si>
  <si>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</si>
  <si>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</si>
  <si>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</si>
  <si>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</si>
  <si>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</si>
  <si>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</si>
  <si>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</si>
  <si>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</si>
  <si>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</si>
  <si>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</si>
  <si>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</si>
  <si>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</si>
  <si>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</si>
  <si>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</si>
  <si>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</si>
  <si>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</si>
  <si>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</si>
  <si>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</si>
  <si>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</si>
  <si>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</si>
  <si>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</si>
  <si>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</si>
  <si>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</si>
  <si>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</si>
  <si>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</si>
  <si>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</si>
  <si>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</si>
  <si>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</si>
  <si>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</si>
  <si>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</si>
  <si>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</si>
  <si>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</si>
  <si>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</si>
  <si>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</si>
  <si>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</si>
  <si>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</si>
  <si>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</si>
  <si>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</si>
  <si>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</si>
  <si>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</si>
  <si>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</si>
  <si>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</si>
  <si>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</si>
  <si>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</si>
  <si>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</si>
  <si>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</si>
  <si>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</si>
  <si>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</si>
  <si>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</si>
  <si>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</si>
  <si>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</si>
  <si>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</si>
  <si>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</si>
  <si>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</si>
  <si>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</si>
  <si>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</si>
  <si>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</si>
  <si>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</si>
  <si>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</si>
  <si>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</si>
  <si>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</si>
  <si>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</si>
  <si>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</si>
  <si>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</si>
  <si>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</si>
  <si>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</si>
  <si>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</si>
  <si>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</si>
  <si>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</si>
  <si>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</si>
  <si>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</si>
  <si>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</si>
  <si>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</si>
  <si>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</si>
  <si>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</si>
  <si>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</si>
  <si>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</si>
  <si>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</si>
  <si>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</si>
  <si>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</si>
  <si>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</si>
  <si>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</si>
  <si>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</si>
  <si>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</si>
  <si>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</si>
  <si>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</si>
  <si>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</si>
  <si>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</si>
  <si>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</si>
  <si>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</si>
  <si>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</si>
  <si>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</si>
  <si>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</si>
  <si>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</si>
  <si>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</si>
  <si>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</si>
  <si>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</si>
  <si>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</si>
  <si>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</si>
  <si>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</si>
  <si>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</si>
  <si>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</si>
  <si>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</si>
  <si>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</si>
  <si>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</si>
  <si>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</si>
  <si>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</si>
  <si>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</si>
  <si>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</si>
  <si>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</si>
  <si>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</si>
  <si>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</si>
  <si>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</si>
  <si>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</si>
  <si>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</si>
  <si>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</si>
  <si>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</si>
  <si>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</si>
  <si>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</si>
  <si>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</si>
  <si>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</si>
  <si>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</si>
  <si>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</si>
  <si>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</si>
  <si>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</si>
  <si>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</si>
  <si>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</si>
  <si>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</si>
  <si>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</si>
  <si>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</si>
  <si>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</si>
  <si>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</si>
  <si>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</si>
  <si>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</si>
  <si>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</si>
  <si>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</si>
  <si>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</si>
  <si>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</si>
  <si>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</si>
  <si>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</si>
  <si>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</si>
  <si>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</si>
  <si>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</si>
  <si>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</si>
  <si>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</si>
  <si>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</si>
  <si>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</si>
  <si>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</si>
  <si>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</si>
  <si>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</si>
  <si>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</si>
  <si>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</si>
  <si>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</si>
  <si>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</si>
  <si>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</si>
  <si>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</si>
  <si>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</si>
  <si>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</si>
  <si>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</si>
  <si>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</si>
  <si>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</si>
  <si>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</si>
  <si>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</si>
  <si>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</si>
  <si>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</si>
  <si>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</si>
  <si>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</si>
  <si>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</si>
  <si>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</si>
  <si>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</si>
  <si>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</si>
  <si>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</si>
  <si>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</si>
  <si>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</si>
  <si>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</si>
  <si>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</si>
  <si>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</si>
  <si>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</si>
  <si>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</si>
  <si>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</si>
  <si>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</si>
  <si>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</si>
  <si>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</si>
  <si>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</si>
  <si>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</si>
  <si>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</si>
  <si>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</si>
  <si>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</si>
  <si>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</si>
  <si>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</si>
  <si>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</si>
  <si>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</si>
  <si>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</si>
  <si>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</si>
  <si>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</si>
  <si>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</si>
  <si>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</si>
  <si>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</si>
  <si>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</si>
  <si>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</si>
  <si>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</si>
  <si>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</si>
  <si>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</si>
  <si>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</si>
  <si>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</si>
  <si>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</si>
  <si>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</si>
  <si>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</si>
  <si>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</si>
  <si>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</si>
  <si>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</si>
  <si>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</si>
  <si>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</si>
  <si>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</si>
  <si>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</si>
  <si>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</si>
  <si>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</si>
  <si>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</si>
  <si>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</si>
  <si>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</si>
  <si>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</si>
  <si>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</si>
  <si>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</si>
  <si>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</si>
  <si>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</si>
  <si>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</si>
  <si>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</si>
  <si>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</si>
  <si>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</si>
  <si>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</si>
  <si>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</si>
  <si>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</si>
  <si>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</si>
  <si>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</si>
  <si>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</si>
  <si>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</si>
  <si>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</si>
  <si>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</si>
  <si>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</si>
  <si>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</si>
  <si>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</si>
  <si>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</si>
  <si>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</si>
  <si>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</si>
  <si>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</si>
  <si>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</si>
  <si>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</si>
  <si>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</si>
  <si>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</si>
  <si>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</si>
  <si>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</si>
  <si>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</si>
  <si>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</si>
  <si>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</si>
  <si>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</si>
  <si>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</si>
  <si>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</si>
  <si>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</si>
  <si>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</si>
  <si>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</si>
  <si>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</si>
  <si>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</si>
  <si>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</si>
  <si>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</si>
  <si>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</si>
  <si>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</si>
  <si>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</si>
  <si>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</si>
  <si>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</si>
  <si>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</si>
  <si>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</si>
  <si>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</si>
  <si>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</si>
  <si>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</si>
  <si>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</si>
  <si>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</si>
  <si>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</si>
  <si>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</si>
  <si>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</si>
  <si>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</si>
  <si>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</si>
  <si>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</si>
  <si>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</si>
  <si>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</si>
  <si>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</si>
  <si>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</si>
  <si>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</si>
  <si>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</si>
  <si>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</si>
  <si>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</si>
  <si>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</si>
  <si>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</si>
  <si>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</si>
  <si>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</si>
  <si>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</si>
  <si>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</si>
  <si>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</si>
  <si>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</si>
  <si>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</si>
  <si>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</si>
  <si>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</si>
  <si>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</si>
  <si>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</si>
  <si>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</si>
  <si>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</si>
  <si>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</si>
  <si>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</si>
  <si>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</si>
  <si>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</si>
  <si>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</si>
  <si>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</si>
  <si>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</si>
  <si>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</si>
  <si>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</si>
  <si>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</si>
  <si>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</si>
  <si>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</si>
  <si>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</si>
  <si>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</si>
  <si>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</si>
  <si>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</si>
  <si>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</si>
  <si>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</si>
  <si>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</si>
  <si>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</si>
  <si>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</si>
  <si>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</si>
  <si>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</si>
  <si>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</si>
  <si>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</si>
  <si>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</si>
  <si>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</si>
  <si>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</si>
  <si>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</si>
  <si>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</si>
  <si>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</si>
  <si>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</si>
  <si>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</si>
  <si>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</si>
  <si>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</si>
  <si>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</si>
  <si>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</si>
  <si>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</si>
  <si>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</si>
  <si>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</si>
  <si>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</si>
  <si>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</si>
  <si>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</si>
  <si>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</si>
  <si>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</si>
  <si>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</si>
  <si>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</si>
  <si>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</si>
  <si>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</si>
  <si>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</si>
  <si>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</si>
  <si>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</si>
  <si>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</si>
  <si>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</si>
  <si>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</si>
  <si>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</si>
  <si>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</si>
  <si>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</si>
  <si>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</si>
  <si>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</si>
  <si>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</si>
  <si>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</si>
  <si>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</si>
  <si>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</si>
  <si>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</si>
  <si>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</si>
  <si>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</si>
  <si>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</si>
  <si>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</si>
  <si>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</si>
  <si>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</si>
  <si>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</si>
  <si>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</si>
  <si>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</si>
  <si>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</si>
  <si>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</si>
  <si>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</si>
  <si>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</si>
  <si>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</si>
  <si>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</si>
  <si>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</si>
  <si>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</si>
  <si>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</si>
  <si>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</si>
  <si>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</si>
  <si>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</si>
  <si>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</si>
  <si>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</si>
  <si>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</si>
  <si>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</si>
  <si>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</si>
  <si>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</si>
  <si>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</si>
  <si>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</si>
  <si>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</si>
  <si>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</si>
  <si>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</si>
  <si>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</si>
  <si>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</si>
  <si>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</si>
  <si>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</si>
  <si>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</si>
  <si>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</si>
  <si>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</si>
  <si>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</si>
  <si>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</si>
  <si>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</si>
  <si>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</si>
  <si>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</si>
  <si>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</si>
  <si>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</si>
  <si>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</si>
  <si>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</si>
  <si>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</si>
  <si>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</si>
  <si>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</si>
  <si>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</si>
  <si>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</si>
  <si>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</si>
  <si>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</si>
  <si>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</si>
  <si>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</si>
  <si>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</si>
  <si>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</si>
  <si>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</si>
  <si>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</si>
  <si>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</si>
  <si>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</si>
  <si>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</si>
  <si>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</si>
  <si>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</si>
  <si>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</si>
  <si>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</si>
  <si>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</si>
  <si>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</si>
  <si>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</si>
  <si>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</si>
  <si>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</si>
  <si>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</si>
  <si>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</si>
  <si>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</si>
  <si>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</si>
  <si>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</si>
  <si>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</si>
  <si>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</si>
  <si>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</si>
  <si>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</si>
  <si>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</si>
  <si>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</si>
  <si>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</si>
  <si>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</si>
  <si>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</si>
  <si>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</si>
  <si>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</si>
  <si>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</si>
  <si>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</si>
  <si>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</si>
  <si>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</si>
  <si>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</si>
  <si>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</si>
  <si>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</si>
  <si>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</si>
  <si>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</si>
  <si>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</si>
  <si>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</si>
  <si>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</si>
  <si>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</si>
  <si>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</si>
  <si>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</si>
  <si>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</si>
  <si>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</si>
  <si>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</si>
  <si>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</si>
  <si>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</si>
  <si>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</si>
  <si>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</si>
  <si>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</si>
  <si>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</si>
  <si>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</si>
  <si>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</si>
  <si>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</si>
  <si>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</si>
  <si>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</si>
  <si>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</si>
  <si>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</si>
  <si>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</si>
  <si>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</si>
  <si>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</si>
  <si>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</si>
  <si>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</si>
  <si>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</si>
  <si>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</si>
  <si>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</si>
  <si>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</si>
  <si>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</si>
  <si>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</si>
  <si>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</si>
  <si>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</si>
  <si>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</si>
  <si>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</si>
  <si>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</si>
  <si>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</si>
  <si>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</si>
  <si>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</si>
  <si>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</si>
  <si>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</si>
  <si>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</si>
  <si>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</si>
  <si>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</si>
  <si>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</si>
  <si>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</si>
  <si>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</si>
  <si>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</si>
  <si>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</si>
  <si>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</si>
  <si>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</si>
  <si>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</si>
  <si>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</si>
  <si>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</si>
  <si>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</si>
  <si>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</si>
  <si>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</si>
  <si>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</si>
  <si>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</si>
  <si>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</si>
  <si>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</si>
  <si>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</si>
  <si>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</si>
  <si>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</si>
  <si>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</si>
  <si>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</si>
  <si>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</si>
  <si>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</si>
  <si>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</si>
  <si>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</si>
  <si>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</si>
  <si>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</si>
  <si>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</si>
  <si>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</si>
  <si>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</si>
  <si>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</si>
  <si>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</si>
  <si>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</si>
  <si>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</si>
  <si>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</si>
  <si>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</si>
  <si>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</si>
  <si>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</si>
  <si>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</si>
  <si>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</si>
  <si>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</si>
  <si>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</si>
  <si>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</si>
  <si>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</si>
  <si>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</si>
  <si>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</si>
  <si>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</si>
  <si>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</si>
  <si>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</si>
  <si>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</si>
  <si>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</si>
  <si>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</si>
  <si>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</si>
  <si>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</si>
  <si>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</si>
  <si>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</si>
  <si>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</si>
  <si>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</si>
  <si>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</si>
  <si>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</si>
  <si>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</si>
  <si>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</si>
  <si>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</si>
  <si>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</si>
  <si>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</si>
  <si>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</si>
  <si>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</si>
  <si>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</si>
  <si>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</si>
  <si>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</si>
  <si>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</si>
  <si>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</si>
  <si>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</si>
  <si>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</si>
  <si>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</si>
  <si>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</si>
  <si>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</si>
  <si>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</si>
  <si>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</si>
  <si>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</si>
  <si>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</si>
  <si>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</si>
  <si>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</si>
  <si>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</si>
  <si>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</si>
  <si>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</si>
  <si>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</si>
  <si>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</si>
  <si>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</si>
  <si>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</si>
  <si>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</si>
  <si>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</si>
  <si>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</si>
  <si>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</si>
  <si>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</si>
  <si>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</si>
  <si>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</si>
  <si>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</si>
  <si>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</si>
  <si>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</si>
  <si>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</si>
  <si>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</si>
  <si>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</si>
  <si>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</si>
  <si>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</si>
  <si>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</si>
  <si>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</si>
  <si>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</si>
  <si>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</si>
  <si>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</si>
  <si>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</si>
  <si>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</si>
  <si>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</si>
  <si>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</si>
  <si>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</si>
  <si>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</si>
  <si>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</si>
  <si>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</si>
  <si>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</si>
  <si>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</si>
  <si>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</si>
  <si>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</si>
  <si>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</si>
  <si>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</si>
  <si>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</si>
  <si>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</si>
  <si>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</si>
  <si>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</si>
  <si>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</si>
  <si>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</si>
  <si>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</si>
  <si>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</si>
  <si>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</si>
  <si>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</si>
  <si>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</si>
  <si>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</si>
  <si>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</si>
  <si>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</si>
  <si>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</si>
  <si>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</si>
  <si>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</si>
  <si>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</si>
  <si>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</si>
  <si>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</si>
  <si>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</si>
  <si>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</si>
  <si>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</si>
  <si>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</si>
  <si>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</si>
  <si>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</si>
  <si>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</si>
  <si>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</si>
  <si>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</si>
  <si>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</si>
  <si>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</si>
  <si>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</si>
  <si>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</si>
  <si>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</si>
  <si>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</si>
  <si>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</si>
  <si>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</si>
  <si>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</si>
  <si>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</si>
  <si>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</si>
  <si>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</si>
  <si>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</si>
  <si>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</si>
  <si>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</si>
  <si>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</si>
  <si>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</si>
  <si>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</si>
  <si>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</si>
  <si>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</si>
  <si>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</si>
  <si>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</si>
  <si>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</si>
  <si>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</si>
  <si>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</si>
  <si>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</si>
  <si>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</si>
  <si>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</si>
  <si>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</si>
  <si>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</si>
  <si>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</si>
  <si>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</si>
  <si>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</si>
  <si>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</si>
  <si>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</si>
  <si>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</si>
  <si>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</si>
  <si>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</si>
  <si>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</si>
  <si>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</si>
  <si>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</si>
  <si>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</si>
  <si>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</si>
  <si>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</si>
  <si>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</si>
  <si>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</si>
  <si>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</si>
  <si>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</si>
  <si>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</si>
  <si>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</si>
  <si>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</si>
  <si>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</si>
  <si>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</si>
  <si>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</si>
  <si>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</si>
  <si>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</si>
  <si>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</si>
  <si>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</si>
  <si>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</si>
  <si>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</si>
  <si>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</si>
  <si>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</si>
  <si>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</si>
  <si>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</si>
  <si>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</si>
  <si>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</si>
  <si>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</si>
  <si>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</si>
  <si>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</si>
  <si>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</si>
  <si>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</si>
  <si>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</si>
  <si>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</si>
  <si>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</si>
  <si>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</si>
  <si>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</si>
  <si>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</si>
  <si>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</si>
  <si>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</si>
  <si>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</si>
  <si>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</si>
  <si>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</si>
  <si>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</si>
  <si>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</si>
  <si>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</si>
  <si>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</si>
  <si>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</si>
  <si>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</si>
  <si>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</si>
  <si>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</si>
  <si>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</si>
  <si>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</si>
  <si>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</si>
  <si>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</si>
  <si>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</si>
  <si>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</si>
  <si>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</si>
  <si>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</si>
  <si>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</si>
  <si>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</si>
  <si>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</si>
  <si>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</si>
  <si>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</si>
  <si>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</si>
  <si>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</si>
  <si>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</si>
  <si>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</si>
  <si>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</si>
  <si>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</si>
  <si>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</si>
  <si>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</si>
  <si>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</si>
  <si>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</si>
  <si>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</si>
  <si>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</si>
  <si>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</si>
  <si>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</si>
  <si>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</si>
  <si>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</si>
  <si>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</si>
  <si>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</si>
  <si>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</si>
  <si>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</si>
  <si>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</si>
  <si>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</si>
  <si>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</si>
  <si>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</si>
  <si>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</si>
  <si>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</si>
  <si>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</si>
  <si>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</si>
  <si>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</si>
  <si>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</si>
  <si>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</si>
  <si>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</si>
  <si>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</si>
  <si>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</si>
  <si>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</si>
  <si>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</si>
  <si>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</si>
  <si>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</si>
  <si>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</si>
  <si>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</si>
  <si>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</si>
  <si>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</si>
  <si>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</si>
  <si>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</si>
  <si>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</si>
  <si>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</si>
  <si>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</si>
  <si>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</si>
  <si>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</si>
  <si>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</si>
  <si>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</si>
  <si>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</si>
  <si>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</si>
  <si>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</si>
  <si>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</si>
  <si>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</si>
  <si>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</si>
  <si>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</si>
  <si>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</si>
  <si>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</si>
  <si>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</si>
  <si>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</si>
  <si>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</si>
  <si>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</si>
  <si>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</si>
  <si>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</si>
  <si>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</si>
  <si>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</si>
  <si>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</si>
  <si>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</si>
  <si>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</si>
  <si>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</si>
  <si>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</si>
  <si>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</si>
  <si>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</si>
  <si>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</si>
  <si>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</si>
  <si>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</si>
  <si>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</si>
  <si>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</si>
  <si>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</si>
  <si>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</si>
  <si>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</si>
  <si>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</si>
  <si>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</si>
  <si>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</si>
  <si>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</si>
  <si>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</si>
  <si>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</si>
  <si>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</si>
  <si>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</si>
  <si>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</si>
  <si>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</si>
  <si>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</si>
  <si>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</si>
  <si>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</si>
  <si>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</si>
  <si>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</si>
  <si>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</si>
  <si>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</si>
  <si>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</si>
  <si>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</si>
  <si>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</si>
  <si>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</si>
  <si>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</si>
  <si>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</si>
  <si>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</si>
  <si>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</si>
  <si>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</si>
  <si>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</si>
  <si>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</si>
  <si>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</si>
  <si>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</si>
  <si>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</si>
  <si>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</si>
  <si>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</si>
  <si>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</si>
  <si>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</si>
  <si>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</si>
  <si>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</si>
  <si>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</si>
  <si>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</si>
  <si>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</si>
  <si>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</si>
  <si>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</si>
  <si>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</si>
  <si>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</si>
  <si>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</si>
  <si>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</si>
  <si>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</si>
  <si>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</si>
  <si>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</si>
  <si>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</si>
  <si>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</si>
  <si>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</si>
  <si>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</si>
  <si>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</si>
  <si>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</si>
  <si>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</si>
  <si>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</si>
  <si>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</si>
  <si>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</si>
  <si>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</si>
  <si>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</si>
  <si>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</si>
  <si>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</si>
  <si>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</si>
  <si>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</si>
  <si>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</si>
  <si>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</si>
  <si>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</si>
  <si>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</si>
  <si>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</si>
  <si>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</si>
  <si>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</si>
  <si>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</si>
  <si>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</si>
  <si>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</si>
  <si>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</si>
  <si>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</si>
  <si>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</si>
  <si>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</si>
  <si>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</si>
  <si>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</si>
  <si>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</si>
  <si>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</si>
  <si>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</si>
  <si>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</si>
  <si>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</si>
  <si>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</si>
  <si>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</si>
  <si>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</si>
  <si>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</si>
  <si>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</si>
  <si>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</si>
  <si>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</si>
  <si>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</si>
  <si>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</si>
  <si>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</si>
  <si>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</si>
  <si>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</si>
  <si>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</si>
  <si>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</si>
  <si>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</si>
  <si>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</si>
  <si>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</si>
  <si>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</si>
  <si>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</si>
  <si>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</si>
  <si>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</si>
  <si>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</si>
  <si>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</si>
  <si>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</si>
  <si>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</si>
  <si>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</si>
  <si>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</si>
  <si>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</si>
  <si>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</si>
  <si>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</si>
  <si>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</si>
  <si>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</si>
  <si>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</si>
  <si>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</si>
  <si>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</si>
  <si>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</si>
  <si>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</si>
  <si>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</si>
  <si>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</si>
  <si>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</si>
  <si>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</si>
  <si>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</si>
  <si>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</si>
  <si>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</si>
  <si>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</si>
  <si>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</si>
  <si>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</si>
  <si>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</si>
  <si>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</si>
  <si>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</si>
  <si>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</si>
  <si>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</si>
  <si>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</si>
  <si>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</si>
  <si>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</si>
  <si>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</si>
  <si>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</si>
  <si>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</si>
  <si>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</si>
  <si>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</si>
  <si>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</si>
  <si>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</si>
  <si>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</si>
  <si>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</si>
  <si>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</si>
  <si>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</si>
  <si>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</si>
  <si>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</si>
  <si>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</si>
  <si>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</si>
  <si>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</si>
  <si>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</si>
  <si>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</si>
  <si>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</si>
  <si>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</si>
  <si>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</si>
  <si>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</si>
  <si>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</si>
  <si>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</si>
  <si>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</si>
  <si>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</si>
  <si>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</si>
  <si>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</si>
  <si>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</si>
  <si>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</si>
  <si>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</si>
  <si>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</si>
  <si>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</si>
  <si>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</si>
  <si>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</si>
  <si>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</si>
  <si>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</si>
  <si>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</si>
  <si>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</si>
  <si>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</si>
  <si>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</si>
  <si>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</si>
  <si>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</si>
  <si>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</si>
  <si>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</si>
  <si>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</si>
  <si>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</si>
  <si>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</si>
  <si>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</si>
  <si>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</si>
  <si>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</si>
  <si>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</si>
  <si>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</si>
  <si>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</si>
  <si>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</si>
  <si>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</si>
  <si>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</si>
  <si>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</si>
  <si>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</si>
  <si>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</si>
  <si>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</si>
  <si>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</si>
  <si>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</si>
  <si>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</si>
  <si>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</si>
  <si>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</si>
  <si>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</si>
  <si>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</si>
  <si>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</si>
  <si>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</si>
  <si>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</si>
  <si>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</si>
  <si>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</si>
  <si>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</si>
  <si>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</si>
  <si>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</si>
  <si>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</si>
  <si>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</si>
  <si>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</si>
  <si>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</si>
  <si>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</si>
  <si>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</si>
  <si>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</si>
  <si>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</si>
  <si>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</si>
  <si>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</si>
  <si>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</si>
  <si>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</si>
  <si>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</si>
  <si>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</si>
  <si>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</si>
  <si>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</si>
  <si>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</si>
  <si>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</si>
  <si>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</si>
  <si>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</si>
  <si>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</si>
  <si>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</si>
  <si>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</si>
  <si>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</si>
  <si>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</si>
  <si>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</si>
  <si>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</si>
  <si>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</si>
  <si>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</si>
  <si>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</si>
  <si>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</si>
  <si>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</si>
  <si>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</si>
  <si>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</si>
  <si>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</si>
  <si>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</si>
  <si>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</si>
  <si>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</si>
  <si>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</si>
  <si>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</si>
  <si>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</si>
  <si>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</si>
  <si>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</si>
  <si>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</si>
  <si>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</si>
  <si>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</si>
  <si>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</si>
  <si>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</si>
  <si>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</si>
  <si>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</si>
  <si>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</si>
  <si>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</si>
  <si>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</si>
  <si>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</si>
  <si>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</si>
  <si>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</si>
  <si>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</si>
  <si>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</si>
  <si>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</si>
  <si>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</si>
  <si>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</si>
  <si>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</si>
  <si>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</si>
  <si>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</si>
  <si>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</si>
  <si>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</si>
  <si>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</si>
  <si>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</si>
  <si>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</si>
  <si>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</si>
  <si>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</si>
  <si>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</si>
  <si>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</si>
  <si>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</si>
  <si>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</si>
  <si>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</si>
  <si>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</si>
  <si>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</si>
  <si>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</si>
  <si>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</si>
  <si>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</si>
  <si>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</si>
  <si>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</si>
  <si>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</si>
  <si>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</si>
  <si>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</si>
  <si>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</si>
  <si>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</si>
  <si>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</si>
  <si>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</si>
  <si>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</si>
  <si>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</si>
  <si>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</si>
  <si>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</si>
  <si>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</si>
  <si>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</si>
  <si>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</si>
  <si>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</si>
  <si>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</si>
  <si>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</si>
  <si>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</si>
  <si>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</si>
  <si>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</si>
  <si>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</si>
  <si>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</si>
  <si>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</si>
  <si>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</si>
  <si>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</si>
  <si>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</si>
  <si>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</si>
  <si>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</si>
  <si>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</si>
  <si>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</si>
  <si>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</si>
  <si>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</si>
  <si>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</si>
  <si>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</si>
  <si>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</si>
  <si>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</si>
  <si>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</si>
  <si>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</si>
  <si>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</si>
  <si>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</si>
  <si>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</si>
  <si>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</si>
  <si>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</si>
  <si>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</si>
  <si>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</si>
  <si>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</si>
  <si>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</si>
  <si>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</si>
  <si>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</si>
  <si>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</si>
  <si>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</si>
  <si>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</si>
  <si>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</si>
  <si>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</si>
  <si>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</si>
  <si>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</si>
  <si>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</si>
  <si>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</si>
  <si>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</si>
  <si>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</si>
  <si>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</si>
  <si>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</si>
  <si>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</si>
  <si>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</si>
  <si>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</si>
  <si>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</si>
  <si>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</si>
  <si>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</si>
  <si>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</si>
  <si>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</si>
  <si>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</si>
  <si>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</si>
  <si>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</si>
  <si>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</si>
  <si>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</si>
  <si>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</si>
  <si>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</si>
  <si>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</si>
  <si>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</si>
  <si>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</si>
  <si>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</si>
  <si>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</si>
  <si>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</si>
  <si>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</si>
  <si>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</si>
  <si>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</si>
  <si>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</si>
  <si>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</si>
  <si>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</si>
  <si>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</si>
  <si>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</si>
  <si>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</si>
  <si>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</si>
  <si>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</si>
  <si>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</si>
  <si>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</si>
  <si>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</si>
  <si>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</si>
  <si>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</si>
  <si>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</si>
  <si>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</si>
  <si>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</si>
  <si>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</si>
  <si>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</si>
  <si>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</si>
  <si>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</si>
  <si>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</si>
  <si>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</si>
  <si>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</si>
  <si>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</si>
  <si>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</si>
  <si>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</si>
  <si>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</si>
  <si>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</si>
  <si>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</si>
  <si>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</si>
  <si>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</si>
  <si>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</si>
  <si>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</si>
  <si>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</si>
  <si>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</si>
  <si>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</si>
  <si>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</si>
  <si>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</si>
  <si>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</si>
  <si>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</si>
  <si>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</si>
  <si>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</si>
  <si>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</si>
  <si>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</si>
  <si>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</si>
  <si>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</si>
  <si>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</si>
  <si>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</si>
  <si>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</si>
  <si>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</si>
  <si>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</si>
  <si>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</si>
  <si>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</si>
  <si>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</si>
  <si>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</si>
  <si>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</si>
  <si>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</si>
  <si>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</si>
  <si>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</si>
  <si>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</si>
  <si>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</si>
  <si>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</si>
  <si>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</si>
  <si>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</si>
  <si>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</si>
  <si>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</si>
  <si>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</si>
  <si>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</si>
  <si>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</si>
  <si>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</si>
  <si>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</si>
  <si>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</si>
  <si>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</si>
  <si>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</si>
  <si>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</si>
  <si>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</si>
  <si>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</si>
  <si>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</si>
  <si>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</si>
  <si>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</si>
  <si>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</si>
  <si>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</si>
  <si>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</si>
  <si>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</si>
  <si>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</si>
  <si>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</si>
  <si>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</si>
  <si>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</si>
  <si>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</si>
  <si>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</si>
  <si>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</si>
  <si>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</si>
  <si>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</si>
  <si>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</si>
  <si>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</si>
  <si>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</si>
  <si>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</si>
  <si>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</si>
  <si>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</si>
  <si>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</si>
  <si>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</si>
  <si>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</si>
  <si>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</si>
  <si>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</si>
  <si>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</si>
  <si>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</si>
  <si>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</si>
  <si>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</si>
  <si>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</si>
  <si>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</si>
  <si>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</si>
  <si>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</si>
  <si>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</si>
  <si>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</si>
  <si>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</si>
  <si>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</si>
  <si>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</si>
  <si>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</si>
  <si>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</si>
  <si>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</si>
  <si>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</si>
  <si>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</si>
  <si>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</si>
  <si>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</si>
  <si>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</si>
  <si>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</si>
  <si>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</si>
  <si>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</si>
  <si>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</si>
  <si>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</si>
  <si>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</si>
  <si>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</si>
  <si>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</si>
  <si>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</si>
  <si>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</si>
  <si>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</si>
  <si>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</si>
  <si>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</si>
  <si>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</si>
  <si>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</si>
  <si>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</si>
  <si>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</si>
  <si>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</si>
  <si>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</si>
  <si>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</si>
  <si>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</si>
  <si>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</si>
  <si>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</si>
  <si>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</si>
  <si>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</si>
  <si>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</si>
  <si>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</si>
  <si>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</si>
  <si>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</si>
  <si>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</si>
  <si>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</si>
  <si>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</si>
  <si>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</si>
  <si>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</si>
  <si>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</si>
  <si>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</si>
  <si>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</si>
  <si>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</si>
  <si>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</si>
  <si>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</si>
  <si>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</si>
  <si>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</si>
  <si>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</si>
  <si>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</si>
  <si>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</si>
  <si>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</si>
  <si>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</si>
  <si>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</si>
  <si>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</si>
  <si>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</si>
  <si>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</si>
  <si>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</si>
  <si>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</si>
  <si>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</si>
  <si>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</si>
  <si>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</si>
  <si>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</si>
  <si>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</si>
  <si>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</si>
  <si>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</si>
  <si>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</si>
  <si>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</si>
  <si>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</si>
  <si>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</si>
  <si>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</si>
  <si>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</si>
  <si>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</si>
  <si>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</si>
  <si>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</si>
  <si>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</si>
  <si>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</si>
  <si>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</si>
  <si>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</si>
  <si>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</si>
  <si>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</si>
  <si>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</si>
  <si>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</si>
  <si>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</si>
  <si>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</si>
  <si>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</si>
  <si>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</si>
  <si>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</si>
  <si>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</si>
  <si>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</si>
  <si>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</si>
  <si>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</si>
  <si>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</si>
  <si>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</si>
  <si>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</si>
  <si>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</si>
  <si>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</si>
  <si>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</si>
  <si>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</si>
  <si>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</si>
  <si>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</si>
  <si>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</si>
  <si>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</si>
  <si>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</si>
  <si>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</si>
  <si>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</si>
  <si>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</si>
  <si>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</si>
  <si>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</si>
  <si>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</si>
  <si>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</si>
  <si>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</si>
  <si>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</si>
  <si>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</si>
  <si>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</si>
  <si>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</si>
  <si>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</si>
  <si>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</si>
  <si>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</si>
  <si>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</si>
  <si>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</si>
  <si>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</si>
  <si>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</si>
  <si>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</si>
  <si>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</si>
  <si>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</si>
  <si>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</si>
  <si>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</si>
  <si>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</si>
  <si>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</si>
  <si>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</si>
  <si>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</si>
  <si>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</si>
  <si>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</si>
  <si>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</si>
  <si>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</si>
  <si>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</si>
  <si>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</si>
  <si>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</si>
  <si>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</si>
  <si>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</si>
  <si>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</si>
  <si>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</si>
  <si>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</si>
  <si>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</si>
  <si>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</si>
  <si>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</si>
  <si>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</si>
  <si>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</si>
  <si>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</si>
  <si>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</si>
  <si>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</si>
  <si>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</si>
  <si>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</si>
  <si>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</si>
  <si>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</si>
  <si>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</si>
  <si>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</si>
  <si>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</si>
  <si>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</si>
  <si>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</si>
  <si>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</si>
  <si>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</si>
  <si>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</si>
  <si>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</si>
  <si>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</si>
  <si>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</si>
  <si>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</si>
  <si>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</si>
  <si>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</si>
  <si>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</si>
  <si>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</si>
  <si>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</si>
  <si>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</si>
  <si>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</si>
  <si>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</si>
  <si>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</si>
  <si>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</si>
  <si>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</si>
  <si>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</si>
  <si>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</si>
  <si>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</si>
  <si>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</si>
  <si>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</si>
  <si>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</si>
  <si>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</si>
  <si>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</si>
  <si>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</si>
  <si>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</si>
  <si>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</si>
  <si>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</si>
  <si>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</si>
  <si>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</si>
  <si>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</si>
  <si>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</si>
  <si>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</si>
  <si>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</si>
  <si>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</si>
  <si>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</si>
  <si>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</si>
  <si>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</si>
  <si>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</si>
  <si>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</si>
  <si>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</si>
  <si>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</si>
  <si>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</si>
  <si>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</si>
  <si>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</si>
  <si>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</si>
  <si>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</si>
  <si>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</si>
  <si>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</si>
  <si>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</si>
  <si>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</si>
  <si>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</si>
  <si>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</si>
  <si>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</si>
  <si>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</si>
  <si>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</si>
  <si>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</si>
  <si>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</si>
  <si>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</si>
  <si>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</si>
  <si>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</si>
  <si>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</si>
  <si>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</si>
  <si>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</si>
  <si>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</si>
  <si>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</si>
  <si>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</si>
  <si>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</si>
  <si>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</si>
  <si>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</si>
  <si>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</si>
  <si>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</si>
  <si>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</si>
  <si>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</si>
  <si>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</si>
  <si>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</si>
  <si>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</si>
  <si>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</si>
  <si>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</si>
  <si>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</si>
  <si>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</si>
  <si>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</si>
  <si>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</si>
  <si>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</si>
  <si>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</si>
  <si>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</si>
  <si>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</si>
  <si>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</si>
  <si>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</si>
  <si>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</si>
  <si>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</si>
  <si>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</si>
  <si>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</si>
  <si>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</si>
  <si>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</si>
  <si>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</si>
  <si>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</si>
  <si>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</si>
  <si>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</si>
  <si>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</si>
  <si>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</si>
  <si>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</si>
  <si>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</si>
  <si>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</si>
  <si>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</si>
  <si>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</si>
  <si>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</si>
  <si>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</si>
  <si>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</si>
  <si>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</si>
  <si>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</si>
  <si>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</si>
  <si>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</si>
  <si>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</si>
  <si>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</si>
  <si>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</si>
  <si>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</si>
  <si>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</si>
  <si>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</si>
  <si>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</si>
  <si>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</si>
  <si>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</si>
  <si>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</si>
  <si>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</si>
  <si>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</si>
  <si>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</si>
  <si>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</si>
  <si>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</si>
  <si>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</si>
  <si>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</si>
  <si>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</si>
  <si>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</si>
  <si>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</si>
  <si>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</si>
  <si>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</si>
  <si>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</si>
  <si>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</si>
  <si>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</si>
  <si>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</si>
  <si>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</si>
  <si>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</si>
  <si>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</si>
  <si>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</si>
  <si>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</si>
  <si>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</si>
  <si>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</si>
  <si>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</si>
  <si>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</si>
  <si>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</si>
  <si>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</si>
  <si>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</si>
  <si>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</si>
  <si>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</si>
  <si>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</si>
  <si>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</si>
  <si>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</si>
  <si>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</si>
  <si>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</si>
  <si>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</si>
  <si>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</si>
  <si>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</si>
  <si>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</si>
  <si>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</si>
  <si>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</si>
  <si>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</si>
  <si>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</si>
  <si>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</si>
  <si>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</si>
  <si>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</si>
  <si>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</si>
  <si>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</si>
  <si>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</si>
  <si>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</si>
  <si>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</si>
  <si>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</si>
  <si>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</si>
  <si>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</si>
  <si>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</si>
  <si>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</si>
  <si>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</si>
  <si>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</si>
  <si>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</si>
  <si>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</si>
  <si>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</si>
  <si>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</si>
  <si>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</si>
  <si>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</si>
  <si>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</si>
  <si>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</si>
  <si>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</si>
  <si>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</si>
  <si>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</si>
  <si>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</si>
  <si>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</si>
  <si>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</si>
  <si>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</si>
  <si>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</si>
  <si>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</si>
  <si>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</si>
  <si>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</si>
  <si>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</si>
  <si>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</si>
  <si>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</si>
  <si>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</si>
  <si>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</si>
  <si>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</si>
  <si>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</si>
  <si>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</si>
  <si>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</si>
  <si>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</si>
  <si>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</si>
  <si>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</si>
  <si>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</si>
  <si>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</si>
  <si>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</si>
  <si>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</si>
  <si>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</si>
  <si>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</si>
  <si>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</si>
  <si>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</si>
  <si>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</si>
  <si>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</si>
  <si>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</si>
  <si>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</si>
  <si>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</si>
  <si>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</si>
  <si>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</si>
  <si>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</si>
  <si>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</si>
  <si>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</si>
  <si>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</si>
  <si>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</si>
  <si>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</si>
  <si>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</si>
  <si>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</si>
  <si>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</si>
  <si>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</si>
  <si>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</si>
  <si>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</si>
  <si>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</si>
  <si>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</si>
  <si>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</si>
  <si>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</si>
  <si>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</si>
  <si>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</si>
  <si>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</si>
  <si>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</si>
  <si>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</si>
  <si>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</si>
  <si>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</si>
  <si>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</si>
  <si>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</si>
  <si>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</si>
  <si>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</si>
  <si>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</si>
  <si>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</si>
  <si>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</si>
  <si>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</si>
  <si>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</si>
  <si>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</si>
  <si>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</si>
  <si>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</si>
  <si>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</si>
  <si>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</si>
  <si>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</si>
  <si>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</si>
  <si>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</si>
  <si>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</si>
  <si>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</si>
  <si>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</si>
  <si>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</si>
  <si>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</si>
  <si>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</si>
  <si>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</si>
  <si>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</si>
  <si>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</si>
  <si>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</si>
  <si>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</si>
  <si>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</si>
  <si>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</si>
  <si>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</si>
  <si>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</si>
  <si>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</si>
  <si>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</si>
  <si>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</si>
  <si>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</si>
  <si>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</si>
  <si>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</si>
  <si>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</si>
  <si>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</si>
  <si>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</si>
  <si>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</si>
  <si>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</si>
  <si>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</si>
  <si>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</si>
  <si>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</si>
  <si>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</si>
  <si>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</si>
  <si>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</si>
  <si>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</si>
  <si>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</si>
  <si>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</si>
  <si>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</si>
  <si>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</si>
  <si>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</si>
  <si>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</si>
  <si>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</si>
  <si>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</si>
  <si>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</si>
  <si>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</si>
  <si>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</si>
  <si>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</si>
  <si>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</si>
  <si>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</si>
  <si>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</si>
  <si>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</si>
  <si>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</si>
  <si>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</si>
  <si>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</si>
  <si>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</si>
  <si>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</si>
  <si>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</si>
  <si>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</si>
  <si>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</si>
  <si>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</si>
  <si>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</si>
  <si>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</si>
  <si>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</si>
  <si>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</si>
  <si>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</si>
  <si>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</si>
  <si>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</si>
  <si>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</si>
  <si>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</si>
  <si>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</si>
  <si>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</si>
  <si>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</si>
  <si>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</si>
  <si>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</si>
  <si>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</si>
  <si>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</si>
  <si>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</si>
  <si>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</si>
  <si>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</si>
  <si>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</si>
  <si>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</si>
  <si>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</si>
  <si>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</si>
  <si>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</si>
  <si>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</si>
  <si>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</si>
  <si>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</si>
  <si>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</si>
  <si>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</si>
  <si>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</si>
  <si>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</si>
  <si>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</si>
  <si>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</si>
  <si>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</si>
  <si>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</si>
  <si>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</si>
  <si>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</si>
  <si>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</si>
  <si>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</si>
  <si>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</si>
  <si>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</si>
  <si>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</si>
  <si>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</si>
  <si>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</si>
  <si>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</si>
  <si>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</si>
  <si>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</si>
  <si>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</si>
  <si>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</si>
  <si>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</si>
  <si>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</si>
  <si>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</si>
  <si>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</si>
  <si>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</si>
  <si>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</si>
  <si>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</si>
  <si>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</si>
  <si>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</si>
  <si>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</si>
  <si>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</si>
  <si>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</si>
  <si>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</si>
  <si>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</si>
  <si>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</si>
  <si>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</si>
  <si>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</si>
  <si>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</si>
  <si>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</si>
  <si>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</si>
  <si>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</si>
  <si>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</si>
  <si>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</si>
  <si>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</si>
  <si>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</si>
  <si>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</si>
  <si>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</si>
  <si>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</si>
  <si>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</si>
  <si>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</si>
  <si>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</si>
  <si>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</si>
  <si>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</si>
  <si>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</si>
  <si>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</si>
  <si>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</si>
  <si>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</si>
  <si>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</si>
  <si>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</si>
  <si>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</si>
  <si>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</si>
  <si>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</si>
  <si>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</si>
  <si>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</si>
  <si>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</si>
  <si>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</si>
  <si>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</si>
  <si>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</si>
  <si>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</si>
  <si>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</si>
  <si>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</si>
  <si>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</si>
  <si>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</si>
  <si>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</si>
  <si>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</si>
  <si>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</si>
  <si>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</si>
  <si>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</si>
  <si>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</si>
  <si>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</si>
  <si>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</si>
  <si>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</si>
  <si>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</si>
  <si>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</si>
  <si>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</si>
  <si>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</si>
  <si>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</si>
  <si>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</si>
  <si>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</si>
  <si>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</si>
  <si>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</si>
  <si>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</si>
  <si>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</si>
  <si>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</si>
  <si>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</si>
  <si>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</si>
  <si>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</si>
  <si>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</si>
  <si>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</si>
  <si>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</si>
  <si>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</si>
  <si>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</si>
  <si>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</si>
  <si>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</si>
  <si>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</si>
  <si>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</si>
  <si>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</si>
  <si>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</si>
  <si>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</si>
  <si>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</si>
  <si>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</si>
  <si>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</si>
  <si>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</si>
  <si>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</si>
  <si>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</si>
  <si>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</si>
  <si>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</si>
  <si>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</si>
  <si>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</si>
  <si>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</si>
  <si>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</si>
  <si>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</si>
  <si>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</si>
  <si>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</si>
  <si>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</si>
  <si>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</si>
  <si>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</si>
  <si>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</si>
  <si>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</si>
  <si>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</si>
  <si>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</si>
  <si>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</si>
  <si>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</si>
  <si>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</si>
  <si>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</si>
  <si>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</si>
  <si>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</si>
  <si>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</si>
  <si>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</si>
  <si>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</si>
  <si>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</si>
  <si>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</si>
  <si>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</si>
  <si>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</si>
  <si>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</si>
  <si>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</si>
  <si>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</si>
  <si>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</si>
  <si>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</si>
  <si>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</si>
  <si>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</si>
  <si>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</si>
  <si>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</si>
  <si>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</si>
  <si>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</si>
  <si>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</si>
  <si>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</si>
  <si>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</si>
  <si>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</si>
  <si>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</si>
  <si>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</si>
  <si>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</si>
  <si>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</si>
  <si>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</si>
  <si>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</si>
  <si>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</si>
  <si>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</si>
  <si>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</si>
  <si>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</si>
  <si>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</si>
  <si>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</si>
  <si>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</si>
  <si>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</si>
  <si>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</si>
  <si>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</si>
  <si>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</si>
  <si>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</si>
  <si>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</si>
  <si>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</si>
  <si>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</si>
  <si>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</si>
  <si>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</si>
  <si>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</si>
  <si>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</si>
  <si>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</si>
  <si>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</si>
  <si>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</si>
  <si>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</si>
  <si>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</si>
  <si>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</si>
  <si>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</si>
  <si>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</si>
  <si>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</si>
  <si>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</si>
  <si>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</si>
  <si>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</si>
  <si>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</si>
  <si>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</si>
  <si>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</si>
  <si>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</si>
  <si>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</si>
  <si>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</si>
  <si>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</si>
  <si>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</si>
  <si>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</si>
  <si>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</si>
  <si>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</si>
  <si>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</si>
  <si>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</si>
  <si>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</si>
  <si>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</si>
  <si>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</si>
  <si>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</si>
  <si>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</si>
  <si>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</si>
  <si>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</si>
  <si>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</si>
  <si>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</si>
  <si>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</si>
  <si>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</si>
  <si>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</si>
  <si>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</si>
  <si>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</si>
  <si>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</si>
  <si>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</si>
  <si>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</si>
  <si>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</si>
  <si>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</si>
  <si>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</si>
  <si>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</si>
  <si>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</si>
  <si>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</si>
  <si>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</si>
  <si>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</si>
  <si>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</si>
  <si>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</si>
  <si>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</si>
  <si>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</si>
  <si>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</si>
  <si>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</si>
  <si>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</si>
  <si>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</si>
  <si>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</si>
  <si>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</si>
  <si>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</si>
  <si>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</si>
  <si>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</si>
  <si>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</si>
  <si>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</si>
  <si>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</si>
  <si>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</si>
  <si>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</si>
  <si>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</si>
  <si>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</si>
  <si>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</si>
  <si>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</si>
  <si>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</si>
  <si>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</si>
  <si>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</si>
  <si>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</si>
  <si>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</si>
  <si>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</si>
  <si>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</si>
  <si>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</si>
  <si>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</si>
  <si>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</si>
  <si>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</si>
  <si>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</si>
  <si>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</si>
  <si>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</si>
  <si>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</si>
  <si>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</si>
  <si>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</si>
  <si>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</si>
  <si>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</si>
  <si>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</si>
  <si>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</si>
  <si>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</si>
  <si>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</si>
  <si>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</si>
  <si>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</si>
  <si>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</si>
  <si>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</si>
  <si>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</si>
  <si>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</si>
  <si>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</si>
  <si>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</si>
  <si>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</si>
  <si>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</si>
  <si>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</si>
  <si>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</si>
  <si>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</si>
  <si>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</si>
  <si>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</si>
  <si>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</si>
  <si>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</si>
  <si>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</si>
  <si>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</si>
  <si>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</si>
  <si>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</si>
  <si>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</si>
  <si>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</si>
  <si>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</si>
  <si>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</si>
  <si>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</si>
  <si>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</si>
  <si>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</si>
  <si>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</si>
  <si>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</si>
  <si>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</si>
  <si>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</si>
  <si>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</si>
  <si>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</si>
  <si>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</si>
  <si>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</si>
  <si>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</si>
  <si>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</si>
  <si>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</si>
  <si>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</si>
  <si>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</si>
  <si>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</si>
  <si>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</si>
  <si>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</si>
  <si>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</si>
  <si>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</si>
  <si>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</si>
  <si>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</si>
  <si>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</si>
  <si>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</si>
  <si>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</si>
  <si>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</si>
  <si>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</si>
  <si>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</si>
  <si>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</si>
  <si>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</si>
  <si>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</si>
  <si>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</si>
  <si>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</si>
  <si>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</si>
  <si>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</si>
  <si>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</si>
  <si>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</si>
  <si>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</si>
  <si>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</si>
  <si>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</si>
  <si>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</si>
  <si>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</si>
  <si>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</si>
  <si>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</si>
  <si>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</si>
  <si>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</si>
  <si>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</si>
  <si>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</si>
  <si>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</si>
  <si>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</si>
  <si>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</si>
  <si>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</si>
  <si>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</si>
  <si>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</si>
  <si>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</si>
  <si>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</si>
  <si>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</si>
  <si>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</si>
  <si>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</si>
  <si>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</si>
  <si>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</si>
  <si>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</si>
  <si>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</si>
  <si>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</si>
  <si>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</si>
  <si>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</si>
  <si>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</si>
  <si>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</si>
  <si>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</si>
  <si>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</si>
  <si>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</si>
  <si>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</si>
  <si>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</si>
  <si>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</si>
  <si>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</si>
  <si>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</si>
  <si>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</si>
  <si>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</si>
  <si>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</si>
  <si>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</si>
  <si>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</si>
  <si>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</si>
  <si>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</si>
  <si>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</si>
  <si>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</si>
  <si>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</si>
  <si>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</si>
  <si>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</si>
  <si>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</si>
  <si>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</si>
  <si>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</si>
  <si>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</si>
  <si>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</si>
  <si>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</si>
  <si>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</si>
  <si>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</si>
  <si>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</si>
  <si>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</si>
  <si>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</si>
  <si>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</si>
  <si>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</si>
  <si>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</si>
  <si>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</si>
  <si>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</si>
  <si>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</si>
  <si>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</si>
  <si>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</si>
  <si>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</si>
  <si>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</si>
  <si>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</si>
  <si>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</si>
  <si>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</si>
  <si>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</si>
  <si>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</si>
  <si>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</si>
  <si>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</si>
  <si>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</si>
  <si>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</si>
  <si>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</si>
  <si>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</si>
  <si>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</si>
  <si>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</si>
  <si>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</si>
  <si>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</si>
  <si>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</si>
  <si>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</si>
  <si>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</si>
  <si>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</si>
  <si>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</si>
  <si>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</si>
  <si>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</si>
  <si>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</si>
  <si>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</si>
  <si>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</si>
  <si>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</si>
  <si>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</si>
  <si>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</si>
  <si>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</si>
  <si>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</si>
  <si>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</si>
  <si>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</si>
  <si>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</si>
  <si>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</si>
  <si>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</si>
  <si>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</si>
  <si>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</si>
  <si>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</si>
  <si>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</si>
  <si>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</si>
  <si>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</si>
  <si>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</si>
  <si>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</si>
  <si>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</si>
  <si>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</si>
  <si>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</si>
  <si>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</si>
  <si>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</si>
  <si>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</si>
  <si>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</si>
  <si>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</si>
  <si>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</si>
  <si>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</si>
  <si>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</si>
  <si>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</si>
  <si>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</si>
  <si>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</si>
  <si>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</si>
  <si>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</si>
  <si>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</si>
  <si>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</si>
  <si>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</si>
  <si>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</si>
  <si>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</si>
  <si>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</si>
  <si>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</si>
  <si>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</si>
  <si>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</si>
  <si>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</si>
  <si>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</si>
  <si>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</si>
  <si>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</si>
  <si>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</si>
  <si>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</si>
  <si>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</si>
  <si>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</si>
  <si>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</si>
  <si>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</si>
  <si>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</si>
  <si>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</si>
  <si>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</si>
  <si>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</si>
  <si>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</si>
  <si>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</si>
  <si>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</si>
  <si>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</si>
  <si>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</si>
  <si>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</si>
  <si>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</si>
  <si>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</si>
  <si>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</si>
  <si>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</si>
  <si>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</si>
  <si>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</si>
  <si>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</si>
  <si>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</si>
  <si>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</si>
  <si>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</si>
  <si>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</si>
  <si>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</si>
  <si>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</si>
  <si>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</si>
  <si>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</si>
  <si>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</si>
  <si>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</si>
  <si>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</si>
  <si>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</si>
  <si>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</si>
  <si>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</si>
  <si>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</si>
  <si>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</si>
  <si>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</si>
  <si>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</si>
  <si>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</si>
  <si>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</si>
  <si>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</si>
  <si>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</si>
  <si>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</si>
  <si>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</si>
  <si>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</si>
  <si>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</si>
  <si>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</si>
  <si>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</si>
  <si>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</si>
  <si>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</si>
  <si>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</si>
  <si>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</si>
  <si>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</si>
  <si>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</si>
  <si>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</si>
  <si>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</si>
  <si>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</si>
  <si>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</si>
  <si>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</si>
  <si>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</si>
  <si>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</si>
  <si>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</si>
  <si>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</si>
  <si>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</si>
  <si>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</si>
  <si>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</si>
  <si>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</si>
  <si>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</si>
  <si>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</si>
  <si>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</si>
  <si>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</si>
  <si>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</si>
  <si>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</si>
  <si>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</si>
  <si>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</si>
  <si>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</si>
  <si>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</si>
  <si>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</si>
  <si>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</si>
  <si>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</si>
  <si>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</si>
  <si>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</si>
  <si>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</si>
  <si>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</si>
  <si>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</si>
  <si>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</si>
  <si>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</si>
  <si>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</si>
  <si>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</si>
  <si>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</si>
  <si>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</si>
  <si>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</si>
  <si>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</si>
  <si>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</si>
  <si>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</si>
  <si>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</si>
  <si>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</si>
  <si>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</si>
  <si>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</si>
  <si>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</si>
  <si>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</si>
  <si>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</si>
  <si>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</si>
  <si>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</si>
  <si>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</si>
  <si>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</si>
  <si>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</si>
  <si>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</si>
  <si>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</si>
  <si>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</si>
  <si>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</si>
  <si>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</si>
  <si>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</si>
  <si>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</si>
  <si>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</si>
  <si>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</si>
  <si>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</si>
  <si>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</si>
  <si>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</si>
  <si>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</si>
  <si>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</si>
  <si>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</si>
  <si>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</si>
  <si>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</si>
  <si>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</si>
  <si>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</si>
  <si>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</si>
  <si>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</si>
  <si>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</si>
  <si>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</si>
  <si>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</si>
  <si>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</si>
  <si>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</si>
  <si>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</si>
  <si>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</si>
  <si>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</si>
  <si>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</si>
  <si>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</si>
  <si>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</si>
  <si>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</si>
  <si>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</si>
  <si>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</si>
  <si>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</si>
  <si>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</si>
  <si>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</si>
  <si>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</si>
  <si>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</si>
  <si>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</si>
  <si>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</si>
  <si>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</si>
  <si>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</si>
  <si>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</si>
  <si>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</si>
  <si>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</si>
  <si>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</si>
  <si>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</si>
  <si>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</si>
  <si>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</si>
  <si>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</si>
  <si>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</si>
  <si>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</si>
  <si>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</si>
  <si>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</si>
  <si>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</si>
  <si>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</si>
  <si>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</si>
  <si>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</si>
  <si>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</si>
  <si>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</si>
  <si>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</si>
  <si>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</si>
  <si>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</si>
  <si>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</si>
  <si>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</si>
  <si>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</si>
  <si>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</si>
  <si>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</si>
  <si>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</si>
  <si>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</si>
  <si>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</si>
  <si>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</si>
  <si>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</si>
  <si>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</si>
  <si>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</si>
  <si>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</si>
  <si>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</si>
  <si>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</si>
  <si>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</si>
  <si>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</si>
  <si>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</si>
  <si>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</si>
  <si>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</si>
  <si>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</si>
  <si>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</si>
  <si>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</si>
  <si>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</si>
  <si>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</si>
  <si>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</si>
  <si>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</si>
  <si>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</si>
  <si>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</si>
  <si>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</si>
  <si>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</si>
  <si>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</si>
  <si>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</si>
  <si>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</si>
  <si>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</si>
  <si>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</si>
  <si>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</si>
  <si>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</si>
  <si>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</si>
  <si>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</si>
  <si>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</si>
  <si>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</si>
  <si>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</si>
  <si>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</si>
  <si>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</si>
  <si>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</si>
  <si>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</si>
  <si>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</si>
  <si>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</si>
  <si>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</si>
  <si>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</si>
  <si>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</si>
  <si>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</si>
  <si>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</si>
  <si>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</si>
  <si>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</si>
  <si>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</si>
  <si>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</si>
  <si>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</si>
  <si>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</si>
  <si>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</si>
  <si>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</si>
  <si>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</si>
  <si>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</si>
  <si>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</si>
  <si>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</si>
  <si>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</si>
  <si>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</si>
  <si>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</si>
  <si>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</si>
  <si>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</si>
  <si>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</si>
  <si>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</si>
  <si>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</si>
  <si>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</si>
  <si>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</si>
  <si>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</si>
  <si>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</si>
  <si>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</si>
  <si>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</si>
  <si>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</si>
  <si>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</si>
  <si>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</si>
  <si>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</si>
  <si>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</si>
  <si>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</si>
  <si>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</si>
  <si>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</si>
  <si>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</si>
  <si>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</si>
  <si>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</si>
  <si>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</si>
  <si>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</si>
  <si>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</si>
  <si>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</si>
  <si>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</si>
  <si>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</si>
  <si>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</si>
  <si>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</si>
  <si>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</si>
  <si>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</si>
  <si>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</si>
  <si>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</si>
  <si>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</si>
  <si>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</si>
  <si>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</si>
  <si>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</si>
  <si>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</si>
  <si>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</si>
  <si>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</si>
  <si>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</si>
  <si>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</si>
  <si>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</si>
  <si>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</si>
  <si>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</si>
  <si>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</si>
  <si>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</si>
  <si>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</si>
  <si>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</si>
  <si>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</si>
  <si>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</si>
  <si>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</si>
  <si>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</si>
  <si>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</si>
  <si>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</si>
  <si>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</si>
  <si>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</si>
  <si>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</si>
  <si>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</si>
  <si>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</si>
  <si>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</si>
  <si>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</si>
  <si>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</si>
  <si>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</si>
  <si>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</si>
  <si>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</si>
  <si>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</si>
  <si>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</si>
  <si>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</si>
  <si>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</si>
  <si>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</si>
  <si>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</si>
  <si>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</si>
  <si>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</si>
  <si>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</si>
  <si>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</si>
  <si>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</si>
  <si>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</si>
  <si>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</si>
  <si>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</si>
  <si>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</si>
  <si>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</si>
  <si>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</si>
  <si>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</si>
  <si>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</si>
  <si>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</si>
  <si>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</si>
  <si>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</si>
  <si>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</si>
  <si>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</si>
  <si>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</si>
  <si>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</si>
  <si>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</si>
  <si>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</si>
  <si>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</si>
  <si>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</si>
  <si>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</si>
  <si>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</si>
  <si>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</si>
  <si>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</si>
  <si>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</si>
  <si>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</si>
  <si>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</si>
  <si>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</si>
  <si>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</si>
  <si>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</si>
  <si>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</si>
  <si>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</si>
  <si>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</si>
  <si>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</si>
  <si>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</si>
  <si>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</si>
  <si>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</si>
  <si>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</si>
  <si>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</si>
  <si>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</si>
  <si>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</si>
  <si>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</si>
  <si>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</si>
  <si>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</si>
  <si>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</si>
  <si>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</si>
  <si>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</si>
  <si>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</si>
  <si>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</si>
  <si>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</si>
  <si>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</si>
  <si>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</si>
  <si>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</si>
  <si>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</si>
  <si>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</si>
  <si>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</si>
  <si>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</si>
  <si>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</si>
  <si>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</si>
  <si>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</si>
  <si>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</si>
  <si>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</si>
  <si>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</si>
  <si>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</si>
  <si>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</si>
  <si>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</si>
  <si>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</si>
  <si>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</si>
  <si>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</si>
  <si>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</si>
  <si>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</si>
  <si>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</si>
  <si>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</si>
  <si>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</si>
  <si>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</si>
  <si>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</si>
  <si>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</si>
  <si>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</si>
  <si>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</si>
  <si>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</si>
  <si>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</si>
  <si>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</si>
  <si>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</si>
  <si>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</si>
  <si>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</si>
  <si>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</si>
  <si>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</si>
  <si>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</si>
  <si>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</si>
  <si>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</si>
  <si>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</si>
  <si>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</si>
  <si>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</si>
  <si>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</si>
  <si>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</si>
  <si>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</si>
  <si>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</si>
  <si>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</si>
  <si>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</si>
  <si>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</si>
  <si>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</si>
  <si>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</si>
  <si>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</si>
  <si>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</si>
  <si>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</si>
  <si>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</si>
  <si>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</si>
  <si>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</si>
  <si>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</si>
  <si>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</si>
  <si>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</si>
  <si>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</si>
  <si>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</si>
  <si>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</si>
  <si>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</si>
  <si>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</si>
  <si>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</si>
  <si>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</si>
  <si>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</si>
  <si>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</si>
  <si>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</si>
  <si>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</si>
  <si>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</si>
  <si>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</si>
  <si>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</si>
  <si>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</si>
  <si>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</si>
  <si>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</si>
  <si>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</si>
  <si>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</si>
  <si>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</si>
  <si>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</si>
  <si>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</si>
  <si>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</si>
  <si>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</si>
  <si>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</si>
  <si>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</si>
  <si>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</si>
  <si>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</si>
  <si>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</si>
  <si>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</si>
  <si>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</si>
  <si>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</si>
  <si>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</si>
  <si>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</si>
  <si>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</si>
  <si>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</si>
  <si>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</si>
  <si>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</si>
  <si>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</si>
  <si>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</si>
  <si>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</si>
  <si>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</si>
  <si>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</si>
  <si>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</si>
  <si>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</si>
  <si>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</si>
  <si>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</si>
  <si>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</si>
  <si>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</si>
  <si>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</si>
  <si>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</si>
  <si>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</si>
  <si>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</si>
  <si>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</si>
  <si>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</si>
  <si>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</si>
  <si>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</si>
  <si>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</si>
  <si>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</si>
  <si>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</si>
  <si>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</si>
  <si>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</si>
  <si>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</si>
  <si>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</si>
  <si>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</si>
  <si>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</si>
  <si>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</si>
  <si>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</si>
  <si>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</si>
  <si>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</si>
  <si>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</si>
  <si>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</si>
  <si>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</si>
  <si>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</si>
  <si>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</si>
  <si>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</si>
  <si>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</si>
  <si>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</si>
  <si>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</si>
  <si>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</si>
  <si>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</si>
  <si>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</si>
  <si>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</si>
  <si>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</si>
  <si>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</si>
  <si>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</si>
  <si>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</si>
  <si>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</si>
  <si>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</si>
  <si>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</si>
  <si>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</si>
  <si>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</si>
  <si>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</si>
  <si>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</si>
  <si>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</si>
  <si>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</si>
  <si>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</si>
  <si>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</si>
  <si>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</si>
  <si>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</si>
  <si>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</si>
  <si>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</si>
  <si>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</si>
  <si>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</si>
  <si>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</si>
  <si>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</si>
  <si>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</si>
  <si>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</si>
  <si>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</si>
  <si>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</si>
  <si>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</si>
  <si>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</si>
  <si>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</si>
  <si>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</si>
  <si>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</si>
  <si>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</si>
  <si>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</si>
  <si>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</si>
  <si>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</si>
  <si>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</si>
  <si>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</si>
  <si>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</si>
  <si>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</si>
  <si>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</si>
  <si>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</si>
  <si>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</si>
  <si>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</si>
  <si>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</si>
  <si>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</si>
  <si>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</si>
  <si>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</si>
  <si>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</si>
  <si>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</si>
  <si>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</si>
  <si>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</si>
  <si>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</si>
  <si>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</si>
  <si>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</si>
  <si>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</si>
  <si>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</si>
  <si>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</si>
  <si>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</si>
  <si>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</si>
  <si>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</si>
  <si>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</si>
  <si>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</si>
  <si>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</si>
  <si>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</si>
  <si>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</si>
  <si>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</si>
  <si>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</si>
  <si>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</si>
  <si>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</si>
  <si>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</si>
  <si>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</si>
  <si>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</si>
  <si>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</si>
  <si>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</si>
  <si>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</si>
  <si>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</si>
  <si>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</si>
  <si>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</si>
  <si>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</si>
  <si>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</si>
  <si>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</si>
  <si>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</si>
  <si>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</si>
  <si>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</si>
  <si>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</si>
  <si>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</si>
  <si>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</si>
  <si>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</si>
  <si>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</si>
  <si>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</si>
  <si>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</si>
  <si>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</si>
  <si>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</si>
  <si>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</si>
  <si>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</si>
  <si>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</si>
  <si>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</si>
  <si>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</si>
  <si>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</si>
  <si>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</si>
  <si>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</si>
  <si>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</si>
  <si>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</si>
  <si>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</si>
  <si>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</si>
  <si>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</si>
  <si>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</si>
  <si>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</si>
  <si>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</si>
  <si>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</si>
  <si>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</si>
  <si>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</si>
  <si>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</si>
  <si>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</si>
  <si>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</si>
  <si>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</si>
  <si>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</si>
  <si>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</si>
  <si>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</si>
  <si>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</si>
  <si>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</si>
  <si>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</si>
  <si>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</si>
  <si>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</si>
  <si>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</si>
  <si>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</si>
  <si>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</si>
  <si>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</si>
  <si>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</si>
  <si>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</si>
  <si>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</si>
  <si>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</si>
  <si>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</si>
  <si>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</si>
  <si>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</si>
  <si>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</si>
  <si>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</si>
  <si>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</si>
  <si>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</si>
  <si>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</si>
  <si>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</si>
  <si>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</si>
  <si>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</si>
  <si>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</si>
  <si>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</si>
  <si>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</si>
  <si>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</si>
  <si>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</si>
  <si>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</si>
  <si>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</si>
  <si>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</si>
  <si>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</si>
  <si>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</si>
  <si>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</si>
  <si>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</si>
  <si>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</si>
  <si>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</si>
  <si>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</si>
  <si>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</si>
  <si>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</si>
  <si>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</si>
  <si>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</si>
  <si>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</si>
  <si>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</si>
  <si>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</si>
  <si>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</si>
  <si>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</si>
  <si>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</si>
  <si>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</si>
  <si>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</si>
  <si>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</si>
  <si>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</si>
  <si>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</si>
  <si>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</si>
  <si>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</si>
  <si>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</si>
  <si>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</si>
  <si>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</si>
  <si>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</si>
  <si>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</si>
  <si>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</si>
  <si>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</si>
  <si>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</si>
  <si>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</si>
  <si>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</si>
  <si>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</si>
  <si>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</si>
  <si>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</si>
  <si>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</si>
  <si>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</si>
  <si>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</si>
  <si>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</si>
  <si>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</si>
  <si>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</si>
  <si>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</si>
  <si>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</si>
  <si>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</si>
  <si>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</si>
  <si>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</si>
  <si>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</si>
  <si>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</si>
  <si>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</si>
  <si>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</si>
  <si>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</si>
  <si>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</si>
  <si>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</si>
  <si>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</si>
  <si>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</si>
  <si>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</si>
  <si>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</si>
  <si>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</si>
  <si>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</si>
  <si>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</si>
  <si>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</si>
  <si>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</si>
  <si>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</si>
  <si>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</si>
  <si>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</si>
  <si>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</si>
  <si>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</si>
  <si>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</si>
  <si>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</si>
  <si>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</si>
  <si>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</si>
  <si>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</si>
  <si>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</si>
  <si>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</si>
  <si>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</si>
  <si>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</si>
  <si>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</si>
  <si>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</si>
  <si>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</si>
  <si>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</si>
  <si>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</si>
  <si>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</si>
  <si>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</si>
  <si>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</si>
  <si>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</si>
  <si>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</si>
  <si>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</si>
  <si>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</si>
  <si>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</si>
  <si>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</si>
  <si>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</si>
  <si>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</si>
  <si>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</si>
  <si>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</si>
  <si>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</si>
  <si>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</si>
  <si>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</si>
  <si>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</si>
  <si>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</si>
  <si>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</si>
  <si>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</si>
  <si>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</si>
  <si>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</si>
  <si>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</si>
  <si>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</si>
  <si>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</si>
  <si>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</si>
  <si>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</si>
  <si>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</si>
  <si>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</si>
  <si>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</si>
  <si>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</si>
  <si>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</si>
  <si>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</si>
  <si>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</si>
  <si>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</si>
  <si>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</si>
  <si>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</si>
  <si>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</si>
  <si>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</si>
  <si>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</si>
  <si>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</si>
  <si>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</si>
  <si>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</si>
  <si>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</si>
  <si>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</si>
  <si>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</si>
  <si>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</si>
  <si>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</si>
  <si>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</si>
  <si>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</si>
  <si>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</si>
  <si>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</si>
  <si>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</si>
  <si>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</si>
  <si>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</si>
  <si>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</si>
  <si>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</si>
  <si>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</si>
  <si>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</si>
  <si>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</si>
  <si>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</si>
  <si>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</si>
  <si>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</si>
  <si>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</si>
  <si>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</si>
  <si>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</si>
  <si>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</si>
  <si>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</si>
  <si>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</si>
  <si>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</si>
  <si>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</si>
  <si>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</si>
  <si>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</si>
  <si>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</si>
  <si>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</si>
  <si>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</si>
  <si>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</si>
  <si>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</si>
  <si>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</si>
  <si>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</si>
  <si>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</si>
  <si>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</si>
  <si>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</si>
  <si>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</si>
  <si>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</si>
  <si>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</si>
  <si>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</si>
  <si>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</si>
  <si>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</si>
  <si>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</si>
  <si>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</si>
  <si>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</si>
  <si>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</si>
  <si>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</si>
  <si>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</si>
  <si>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</si>
  <si>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</si>
  <si>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</si>
  <si>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</si>
  <si>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</si>
  <si>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</si>
  <si>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</si>
  <si>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</si>
  <si>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</si>
  <si>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</si>
  <si>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</si>
  <si>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</si>
  <si>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</si>
  <si>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</si>
  <si>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</si>
  <si>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</si>
  <si>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</si>
  <si>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</si>
  <si>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</si>
  <si>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</si>
  <si>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</si>
  <si>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</si>
  <si>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</si>
  <si>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</si>
  <si>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</si>
  <si>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</si>
  <si>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</si>
  <si>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</si>
  <si>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</si>
  <si>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</si>
  <si>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</si>
  <si>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</si>
  <si>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</si>
  <si>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</si>
  <si>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</si>
  <si>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</si>
  <si>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</si>
  <si>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</si>
  <si>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</si>
  <si>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</si>
  <si>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</si>
  <si>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</si>
  <si>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</si>
  <si>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</si>
  <si>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</si>
  <si>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</si>
  <si>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</si>
  <si>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</si>
  <si>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</si>
  <si>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</si>
  <si>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</si>
  <si>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</si>
  <si>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</si>
  <si>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</si>
  <si>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</si>
  <si>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</si>
  <si>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</si>
  <si>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</si>
  <si>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</si>
  <si>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</si>
  <si>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</si>
  <si>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</si>
  <si>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</si>
  <si>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</si>
  <si>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</si>
  <si>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</si>
  <si>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</si>
  <si>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</si>
  <si>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</si>
  <si>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</si>
  <si>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</si>
  <si>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</si>
  <si>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</si>
  <si>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</si>
  <si>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</si>
  <si>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</si>
  <si>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</si>
  <si>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</si>
  <si>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</si>
  <si>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</si>
  <si>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</si>
  <si>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</si>
  <si>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</si>
  <si>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</si>
  <si>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</si>
  <si>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</si>
  <si>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</si>
  <si>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</si>
  <si>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</si>
  <si>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</si>
  <si>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</si>
  <si>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</si>
  <si>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</si>
  <si>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</si>
  <si>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</si>
  <si>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</si>
  <si>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</si>
  <si>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</si>
  <si>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</si>
  <si>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</si>
  <si>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</si>
  <si>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</si>
  <si>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</si>
  <si>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</si>
  <si>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</si>
  <si>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</si>
  <si>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</si>
  <si>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</si>
  <si>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</si>
  <si>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</si>
  <si>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</si>
  <si>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</si>
  <si>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</si>
  <si>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</si>
  <si>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</si>
  <si>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</si>
  <si>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</si>
  <si>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</si>
  <si>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</si>
  <si>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</si>
  <si>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</si>
  <si>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</si>
  <si>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</si>
  <si>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</si>
  <si>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</si>
  <si>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</si>
  <si>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</si>
  <si>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</si>
  <si>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</si>
  <si>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</si>
  <si>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</si>
  <si>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</si>
  <si>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</si>
  <si>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</si>
  <si>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</si>
  <si>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</si>
  <si>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</si>
  <si>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</si>
  <si>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</si>
  <si>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</si>
  <si>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</si>
  <si>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</si>
  <si>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</si>
  <si>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</si>
  <si>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</si>
  <si>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</si>
  <si>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</si>
  <si>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</si>
  <si>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</si>
  <si>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</si>
  <si>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</si>
  <si>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</si>
  <si>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</si>
  <si>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</si>
  <si>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</si>
  <si>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</si>
  <si>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</si>
  <si>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</si>
  <si>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</si>
  <si>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</si>
  <si>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</si>
  <si>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</si>
  <si>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</si>
  <si>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</si>
  <si>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</si>
  <si>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</si>
  <si>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</si>
  <si>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</si>
  <si>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</si>
  <si>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</si>
  <si>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</si>
  <si>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</si>
  <si>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</si>
  <si>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</si>
  <si>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</si>
  <si>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</si>
  <si>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</si>
  <si>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</si>
  <si>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</si>
  <si>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</si>
  <si>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</si>
  <si>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</si>
  <si>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</si>
  <si>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</si>
  <si>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</si>
  <si>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</si>
  <si>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</si>
  <si>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</si>
  <si>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</si>
  <si>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</si>
  <si>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</si>
  <si>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</si>
  <si>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</si>
  <si>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</si>
  <si>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</si>
  <si>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</si>
  <si>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</si>
  <si>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</si>
  <si>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</si>
  <si>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</si>
  <si>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</si>
  <si>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</si>
  <si>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</si>
  <si>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</si>
  <si>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</si>
  <si>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</si>
  <si>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</si>
  <si>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</si>
  <si>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</si>
  <si>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</si>
  <si>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</si>
  <si>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</si>
  <si>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</si>
  <si>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</si>
  <si>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</si>
  <si>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</si>
  <si>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</si>
  <si>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</si>
  <si>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</si>
  <si>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</si>
  <si>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</si>
  <si>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</si>
  <si>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</si>
  <si>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</si>
  <si>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</si>
  <si>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</si>
  <si>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</si>
  <si>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</si>
  <si>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</si>
  <si>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</si>
  <si>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</si>
  <si>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</si>
  <si>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</si>
  <si>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</si>
  <si>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</si>
  <si>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</si>
  <si>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</si>
  <si>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</si>
  <si>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</si>
  <si>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</si>
  <si>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</si>
  <si>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</si>
  <si>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</si>
  <si>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</si>
  <si>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</si>
  <si>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</si>
  <si>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</si>
  <si>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</si>
  <si>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</si>
  <si>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</si>
  <si>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</si>
  <si>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</si>
  <si>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</si>
  <si>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</si>
  <si>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</si>
  <si>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</si>
  <si>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</si>
  <si>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</si>
  <si>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</si>
  <si>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</si>
  <si>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</si>
  <si>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</si>
  <si>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</si>
  <si>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</si>
  <si>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</si>
  <si>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</si>
  <si>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</si>
  <si>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</si>
  <si>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</si>
  <si>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</si>
  <si>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</si>
  <si>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</si>
  <si>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</si>
  <si>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</si>
  <si>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</si>
  <si>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</si>
  <si>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</si>
  <si>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</si>
  <si>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</si>
  <si>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</si>
  <si>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</si>
  <si>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</si>
  <si>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</si>
  <si>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</si>
  <si>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</si>
  <si>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</si>
  <si>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</si>
  <si>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</si>
  <si>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</si>
  <si>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</si>
  <si>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</si>
  <si>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</si>
  <si>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</si>
  <si>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</si>
  <si>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</si>
  <si>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</si>
  <si>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</si>
  <si>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</si>
  <si>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</si>
  <si>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</si>
  <si>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</si>
  <si>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</si>
  <si>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</si>
  <si>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</si>
  <si>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</si>
  <si>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</si>
  <si>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</si>
  <si>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</si>
  <si>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</si>
  <si>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</si>
  <si>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</si>
  <si>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</si>
  <si>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</si>
  <si>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</si>
  <si>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</si>
  <si>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</si>
  <si>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</si>
  <si>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</si>
  <si>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</si>
  <si>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</si>
  <si>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</si>
  <si>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</si>
  <si>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</si>
  <si>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</si>
  <si>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</si>
  <si>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</si>
  <si>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</si>
  <si>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</si>
  <si>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</si>
  <si>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</si>
  <si>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</si>
  <si>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</si>
  <si>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</si>
  <si>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</si>
  <si>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</si>
  <si>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</si>
  <si>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</si>
  <si>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</si>
  <si>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</si>
  <si>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</si>
  <si>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</si>
  <si>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</si>
  <si>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</si>
  <si>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</si>
  <si>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</si>
  <si>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</si>
  <si>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</si>
  <si>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</si>
  <si>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</si>
  <si>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</si>
  <si>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</si>
  <si>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</si>
  <si>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</si>
  <si>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</si>
  <si>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</si>
  <si>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</si>
  <si>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</si>
  <si>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</si>
  <si>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</si>
  <si>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</si>
  <si>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</si>
  <si>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</si>
  <si>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</si>
  <si>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</si>
  <si>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</si>
  <si>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</si>
  <si>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</si>
  <si>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</si>
  <si>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</si>
  <si>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</si>
  <si>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</si>
  <si>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</si>
  <si>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</si>
  <si>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</si>
  <si>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</si>
  <si>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</si>
  <si>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</si>
  <si>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</si>
  <si>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</si>
  <si>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</si>
  <si>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</si>
  <si>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</si>
  <si>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</si>
  <si>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</si>
  <si>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</si>
  <si>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</si>
  <si>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</si>
  <si>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</si>
  <si>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</si>
  <si>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</si>
  <si>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</si>
  <si>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</si>
  <si>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</si>
  <si>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</si>
  <si>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</si>
  <si>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</si>
  <si>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</si>
  <si>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</si>
  <si>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</si>
  <si>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</si>
  <si>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</si>
  <si>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</si>
  <si>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</si>
  <si>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</si>
  <si>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</si>
  <si>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</si>
  <si>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</si>
  <si>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</si>
  <si>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</si>
  <si>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</si>
  <si>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</si>
  <si>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</si>
  <si>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</si>
  <si>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</si>
  <si>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</si>
  <si>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</si>
  <si>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</si>
  <si>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</si>
  <si>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</si>
  <si>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</si>
  <si>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</si>
  <si>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</si>
  <si>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</si>
  <si>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</si>
  <si>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</si>
  <si>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</si>
  <si>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</si>
  <si>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</si>
  <si>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</si>
  <si>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</si>
  <si>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</si>
  <si>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</si>
  <si>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</si>
  <si>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</si>
  <si>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</si>
  <si>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</si>
  <si>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</si>
  <si>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</si>
  <si>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</si>
  <si>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</si>
  <si>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</si>
  <si>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</si>
  <si>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</si>
  <si>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</si>
  <si>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</si>
  <si>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</si>
  <si>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</si>
  <si>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</si>
  <si>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</si>
  <si>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</si>
  <si>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</si>
  <si>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</si>
  <si>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</si>
  <si>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</si>
  <si>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</si>
  <si>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</si>
  <si>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</si>
  <si>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</si>
  <si>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</si>
  <si>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</si>
  <si>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</si>
  <si>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</si>
  <si>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</si>
  <si>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</si>
  <si>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</si>
  <si>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</si>
  <si>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</si>
  <si>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</si>
  <si>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</si>
  <si>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</si>
  <si>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</si>
  <si>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</si>
  <si>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</si>
  <si>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</si>
  <si>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</si>
  <si>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</si>
  <si>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</si>
  <si>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</si>
  <si>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</si>
  <si>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</si>
  <si>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</si>
  <si>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</si>
  <si>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</si>
  <si>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</si>
  <si>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</si>
  <si>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</si>
  <si>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</si>
  <si>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</si>
  <si>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</si>
  <si>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</si>
  <si>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</si>
  <si>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</si>
  <si>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</si>
  <si>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</si>
  <si>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</si>
  <si>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</si>
  <si>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</si>
  <si>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</si>
  <si>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</si>
  <si>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</si>
  <si>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</si>
  <si>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</si>
  <si>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</si>
  <si>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</si>
  <si>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</si>
  <si>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</si>
  <si>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</si>
  <si>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</si>
  <si>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</si>
  <si>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</si>
  <si>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</si>
  <si>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</si>
  <si>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</si>
  <si>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</si>
  <si>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</si>
  <si>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</si>
  <si>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</si>
  <si>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</si>
  <si>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</si>
  <si>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</si>
  <si>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</si>
  <si>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</si>
  <si>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</si>
  <si>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</si>
  <si>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</si>
  <si>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</si>
  <si>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</si>
  <si>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</si>
  <si>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</si>
  <si>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</si>
  <si>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</si>
  <si>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</si>
  <si>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</si>
  <si>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</si>
  <si>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</si>
  <si>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</si>
  <si>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</si>
  <si>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</si>
  <si>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</si>
  <si>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</si>
  <si>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</si>
  <si>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</si>
  <si>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</si>
  <si>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</si>
  <si>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</si>
  <si>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</si>
  <si>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</si>
  <si>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</si>
  <si>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</si>
  <si>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</si>
  <si>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</si>
  <si>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</si>
  <si>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</si>
  <si>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</si>
  <si>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</si>
  <si>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</si>
  <si>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</si>
  <si>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</si>
  <si>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</si>
  <si>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</si>
  <si>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</si>
  <si>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</si>
  <si>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</si>
  <si>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</si>
  <si>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</si>
  <si>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</si>
  <si>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</si>
  <si>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</si>
  <si>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</si>
  <si>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</si>
  <si>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</si>
  <si>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</si>
  <si>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</si>
  <si>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</si>
  <si>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</si>
  <si>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</si>
  <si>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</si>
  <si>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</si>
  <si>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</si>
  <si>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</si>
  <si>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</si>
  <si>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</si>
  <si>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</si>
  <si>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</si>
  <si>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</si>
  <si>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</si>
  <si>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</si>
  <si>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</si>
  <si>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</si>
  <si>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</si>
  <si>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</si>
  <si>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</si>
  <si>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</si>
  <si>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</si>
  <si>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</si>
  <si>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</si>
  <si>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</si>
  <si>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</si>
  <si>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</si>
  <si>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</si>
  <si>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</si>
  <si>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</si>
  <si>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</si>
  <si>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</si>
  <si>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</si>
  <si>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</si>
  <si>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</si>
  <si>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</si>
  <si>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</si>
  <si>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</si>
  <si>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</si>
  <si>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</si>
  <si>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</si>
  <si>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</si>
  <si>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</si>
  <si>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</si>
  <si>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</si>
  <si>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</si>
  <si>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</si>
  <si>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</si>
  <si>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</si>
  <si>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</si>
  <si>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</si>
  <si>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</si>
  <si>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</si>
  <si>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</si>
  <si>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</si>
  <si>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</si>
  <si>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</si>
  <si>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</si>
  <si>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</si>
  <si>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</si>
  <si>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</si>
  <si>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</si>
  <si>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</si>
  <si>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</si>
  <si>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</si>
  <si>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</si>
  <si>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</si>
  <si>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</si>
  <si>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</si>
  <si>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</si>
  <si>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</si>
  <si>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</si>
  <si>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</si>
  <si>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</si>
  <si>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</si>
  <si>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</si>
  <si>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</si>
  <si>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</si>
  <si>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</si>
  <si>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</si>
  <si>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</si>
  <si>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</si>
  <si>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</si>
  <si>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</si>
  <si>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</si>
  <si>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</si>
  <si>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</si>
  <si>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</si>
  <si>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</si>
  <si>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</si>
  <si>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</si>
  <si>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</si>
  <si>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</si>
  <si>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</si>
  <si>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</si>
  <si>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</si>
  <si>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</si>
  <si>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</si>
  <si>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</si>
  <si>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</si>
  <si>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</si>
  <si>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</si>
  <si>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</si>
  <si>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</si>
  <si>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</si>
  <si>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</si>
  <si>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</si>
  <si>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</si>
  <si>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</si>
  <si>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</si>
  <si>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</si>
  <si>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</si>
  <si>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</si>
  <si>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</si>
  <si>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</si>
  <si>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</si>
  <si>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</si>
  <si>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</si>
  <si>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</si>
  <si>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</si>
  <si>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</si>
  <si>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</si>
  <si>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</si>
  <si>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</si>
  <si>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</si>
  <si>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</si>
  <si>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</si>
  <si>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</si>
  <si>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</si>
  <si>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</si>
  <si>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</si>
  <si>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</si>
  <si>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</si>
  <si>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</si>
  <si>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</si>
  <si>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</si>
  <si>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</si>
  <si>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</si>
  <si>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</si>
  <si>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</si>
  <si>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</si>
  <si>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</si>
  <si>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</si>
  <si>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</si>
  <si>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</si>
  <si>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</si>
  <si>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</si>
  <si>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</si>
  <si>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</si>
  <si>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</si>
  <si>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</si>
  <si>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</si>
  <si>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</si>
  <si>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</si>
  <si>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</si>
  <si>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</si>
  <si>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</si>
  <si>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</si>
  <si>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</si>
  <si>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</si>
  <si>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</si>
  <si>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</si>
  <si>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</si>
  <si>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</si>
  <si>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</si>
  <si>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</si>
  <si>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</si>
  <si>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</si>
  <si>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</si>
  <si>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</si>
  <si>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</si>
  <si>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</si>
  <si>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</si>
  <si>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</si>
  <si>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</si>
  <si>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</si>
  <si>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</si>
  <si>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</si>
  <si>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</si>
  <si>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</si>
  <si>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</si>
  <si>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</si>
  <si>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</si>
  <si>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</si>
  <si>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</si>
  <si>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</si>
  <si>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</si>
  <si>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</si>
  <si>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</si>
  <si>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</si>
  <si>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</si>
  <si>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</si>
  <si>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</si>
  <si>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</si>
  <si>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</si>
  <si>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</si>
  <si>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</si>
  <si>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</si>
  <si>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</si>
  <si>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</si>
  <si>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</si>
  <si>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</si>
  <si>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</si>
  <si>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</si>
  <si>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</si>
  <si>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</si>
  <si>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</si>
  <si>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</si>
  <si>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</si>
  <si>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</si>
  <si>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</si>
  <si>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</si>
  <si>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</si>
  <si>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</si>
  <si>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</si>
  <si>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</si>
  <si>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</si>
  <si>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</si>
  <si>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</si>
  <si>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</si>
  <si>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</si>
  <si>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</si>
  <si>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</si>
  <si>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</si>
  <si>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</si>
  <si>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</si>
  <si>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</si>
  <si>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</si>
  <si>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</si>
  <si>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</si>
  <si>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</si>
  <si>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</si>
  <si>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</si>
  <si>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</si>
  <si>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</si>
  <si>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</si>
  <si>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</si>
  <si>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</si>
  <si>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</si>
  <si>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</si>
  <si>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</si>
  <si>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</si>
  <si>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</si>
  <si>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</si>
  <si>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</si>
  <si>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</si>
  <si>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</si>
  <si>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</si>
  <si>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</si>
  <si>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</si>
  <si>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</si>
  <si>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</si>
  <si>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</si>
  <si>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</si>
  <si>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</si>
  <si>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</si>
  <si>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</si>
  <si>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</si>
  <si>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</si>
  <si>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</si>
  <si>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</si>
  <si>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</si>
  <si>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</si>
  <si>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</si>
  <si>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</si>
  <si>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</si>
  <si>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</si>
  <si>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</si>
  <si>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</si>
  <si>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</si>
  <si>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</si>
  <si>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</si>
  <si>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</si>
  <si>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</si>
  <si>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</si>
  <si>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</si>
  <si>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</si>
  <si>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</si>
  <si>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</si>
  <si>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</si>
  <si>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</si>
  <si>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</si>
  <si>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</si>
  <si>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</si>
  <si>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</si>
  <si>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</si>
  <si>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</si>
  <si>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</si>
  <si>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</si>
  <si>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</si>
  <si>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</si>
  <si>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</si>
  <si>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</si>
  <si>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</si>
  <si>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</si>
  <si>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</si>
  <si>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</si>
  <si>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</si>
  <si>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</si>
  <si>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</si>
  <si>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</si>
  <si>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</si>
  <si>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</si>
  <si>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</si>
  <si>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</si>
  <si>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</si>
  <si>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</si>
  <si>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</si>
  <si>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</si>
  <si>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</si>
  <si>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</si>
  <si>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</si>
  <si>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</si>
  <si>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</si>
  <si>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</si>
  <si>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</si>
  <si>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</si>
  <si>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</si>
  <si>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</si>
  <si>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</si>
  <si>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</si>
  <si>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</si>
  <si>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</si>
  <si>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</si>
  <si>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</si>
  <si>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</si>
  <si>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</si>
  <si>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</si>
  <si>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</si>
  <si>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</si>
  <si>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</si>
  <si>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</si>
  <si>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</si>
  <si>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</si>
  <si>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</si>
  <si>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</si>
  <si>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</si>
  <si>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</si>
  <si>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</si>
  <si>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</si>
  <si>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</si>
  <si>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</si>
  <si>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</si>
  <si>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</si>
  <si>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</si>
  <si>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</si>
  <si>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</si>
  <si>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</si>
  <si>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</si>
  <si>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</si>
  <si>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</si>
  <si>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</si>
  <si>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</si>
  <si>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</si>
  <si>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</si>
  <si>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</si>
  <si>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</si>
  <si>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</si>
  <si>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</si>
  <si>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</si>
  <si>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</si>
  <si>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</si>
  <si>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</si>
  <si>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</si>
  <si>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</si>
  <si>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</si>
  <si>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</si>
  <si>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</si>
  <si>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</si>
  <si>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</si>
  <si>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</si>
  <si>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</si>
  <si>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</si>
  <si>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</si>
  <si>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</si>
  <si>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</si>
  <si>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</si>
  <si>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</si>
  <si>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</si>
  <si>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</si>
  <si>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</si>
  <si>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</si>
  <si>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</si>
  <si>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</si>
  <si>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</si>
  <si>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</si>
  <si>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</si>
  <si>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</si>
  <si>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</si>
  <si>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</si>
  <si>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</si>
  <si>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</si>
  <si>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</si>
  <si>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</si>
  <si>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</si>
  <si>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</si>
  <si>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</si>
  <si>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</si>
  <si>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</si>
  <si>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</si>
  <si>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</si>
  <si>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</si>
  <si>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</si>
  <si>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</si>
  <si>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</si>
  <si>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</si>
  <si>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</si>
  <si>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</si>
  <si>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</si>
  <si>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</si>
  <si>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</si>
  <si>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</si>
  <si>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</si>
  <si>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</si>
  <si>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</si>
  <si>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</si>
  <si>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</si>
  <si>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</si>
  <si>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</si>
  <si>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</si>
  <si>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</si>
  <si>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</si>
  <si>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</si>
  <si>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</si>
  <si>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</si>
  <si>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</si>
  <si>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</si>
  <si>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</si>
  <si>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</si>
  <si>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</si>
  <si>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</si>
  <si>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</si>
  <si>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</si>
  <si>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</si>
  <si>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</si>
  <si>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</si>
  <si>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</si>
  <si>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</si>
  <si>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</si>
  <si>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</si>
  <si>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</si>
  <si>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</si>
  <si>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</si>
  <si>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</si>
  <si>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</si>
  <si>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</si>
  <si>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</si>
  <si>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</si>
  <si>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</si>
  <si>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</si>
  <si>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</si>
  <si>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</si>
  <si>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</si>
  <si>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</si>
  <si>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</si>
  <si>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</si>
  <si>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</si>
  <si>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</si>
  <si>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</si>
  <si>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</si>
  <si>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</si>
  <si>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</si>
  <si>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</si>
  <si>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</si>
  <si>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</si>
  <si>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</si>
  <si>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</si>
  <si>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</si>
  <si>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</si>
  <si>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</si>
  <si>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</si>
  <si>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</si>
  <si>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</si>
  <si>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</si>
  <si>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</si>
  <si>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</si>
  <si>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</si>
  <si>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</si>
  <si>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</si>
  <si>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</si>
  <si>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</si>
  <si>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</si>
  <si>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</si>
  <si>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</si>
  <si>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</si>
  <si>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</si>
  <si>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</si>
  <si>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</si>
  <si>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</si>
  <si>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</si>
  <si>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</si>
  <si>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</si>
  <si>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</si>
  <si>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</si>
  <si>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</si>
  <si>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</si>
  <si>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</si>
  <si>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</si>
  <si>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</si>
  <si>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</si>
  <si>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</si>
  <si>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</si>
  <si>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</si>
  <si>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</si>
  <si>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</si>
  <si>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</si>
  <si>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</si>
  <si>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</si>
  <si>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</si>
  <si>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</si>
  <si>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</si>
  <si>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</si>
  <si>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</si>
  <si>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</si>
  <si>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</si>
  <si>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</si>
  <si>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</si>
  <si>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</si>
  <si>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</si>
  <si>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</si>
  <si>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</si>
  <si>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</si>
  <si>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</si>
  <si>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</si>
  <si>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</si>
  <si>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</si>
  <si>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</si>
  <si>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</si>
  <si>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</si>
  <si>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</si>
  <si>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</si>
  <si>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</si>
  <si>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</si>
  <si>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</si>
  <si>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</si>
  <si>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</si>
  <si>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</si>
  <si>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</si>
  <si>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</si>
  <si>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</si>
  <si>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</si>
  <si>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</si>
  <si>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</si>
  <si>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</si>
  <si>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</si>
  <si>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</si>
  <si>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</si>
  <si>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</si>
  <si>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</si>
  <si>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</si>
  <si>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</si>
  <si>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</si>
  <si>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</si>
  <si>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</si>
  <si>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</si>
  <si>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</si>
  <si>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</si>
  <si>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</si>
  <si>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</si>
  <si>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</si>
  <si>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</si>
  <si>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</si>
  <si>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</si>
  <si>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</si>
  <si>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</si>
  <si>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</si>
  <si>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</si>
  <si>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</si>
  <si>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</si>
  <si>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</si>
  <si>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</si>
  <si>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</si>
  <si>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</si>
  <si>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</si>
  <si>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</si>
  <si>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</si>
  <si>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</si>
  <si>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</si>
  <si>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</si>
  <si>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</si>
  <si>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</si>
  <si>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</si>
  <si>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</si>
  <si>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</si>
  <si>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</si>
  <si>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</si>
  <si>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</si>
  <si>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</si>
  <si>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</si>
  <si>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</si>
  <si>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</si>
  <si>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</si>
  <si>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</si>
  <si>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</si>
  <si>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</si>
  <si>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</si>
  <si>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</si>
  <si>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</si>
  <si>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</si>
  <si>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</si>
  <si>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</si>
  <si>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</si>
  <si>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</si>
  <si>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</si>
  <si>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</si>
  <si>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</si>
  <si>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</si>
  <si>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</si>
  <si>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</si>
  <si>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</si>
  <si>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</si>
  <si>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</si>
  <si>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</si>
  <si>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</si>
  <si>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</si>
  <si>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</si>
  <si>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</si>
  <si>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</si>
  <si>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</si>
  <si>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</si>
  <si>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</si>
  <si>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</si>
  <si>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</si>
  <si>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</si>
  <si>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</si>
  <si>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</si>
  <si>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</si>
  <si>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</si>
  <si>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</si>
  <si>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</si>
  <si>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</si>
  <si>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</si>
  <si>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</si>
  <si>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</si>
  <si>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</si>
  <si>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</si>
  <si>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</si>
  <si>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</si>
  <si>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</si>
  <si>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</si>
  <si>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</si>
  <si>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</si>
  <si>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</si>
  <si>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</si>
  <si>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</si>
  <si>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</si>
  <si>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</si>
  <si>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</si>
  <si>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</si>
  <si>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</si>
  <si>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</si>
  <si>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</si>
  <si>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</si>
  <si>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</si>
  <si>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</si>
  <si>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</si>
  <si>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</si>
  <si>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</si>
  <si>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</si>
  <si>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</si>
  <si>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</si>
  <si>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</si>
  <si>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</si>
  <si>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</si>
  <si>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</si>
  <si>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</si>
  <si>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</si>
  <si>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</si>
  <si>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</si>
  <si>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</si>
  <si>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</si>
  <si>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</si>
  <si>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</si>
  <si>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</si>
  <si>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</si>
  <si>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</si>
  <si>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</si>
  <si>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</si>
  <si>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</si>
  <si>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</si>
  <si>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</si>
  <si>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</si>
  <si>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</si>
  <si>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</si>
  <si>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</si>
  <si>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</si>
  <si>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</si>
  <si>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</si>
  <si>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</si>
  <si>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</si>
  <si>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</si>
  <si>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</si>
  <si>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</si>
  <si>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</si>
  <si>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</si>
  <si>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</si>
  <si>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</si>
  <si>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</si>
  <si>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</si>
  <si>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</si>
  <si>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</si>
  <si>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</si>
  <si>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</si>
  <si>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</si>
  <si>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</si>
  <si>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</si>
  <si>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</si>
  <si>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</si>
  <si>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</si>
  <si>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</si>
  <si>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</si>
  <si>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</si>
  <si>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</si>
  <si>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</si>
  <si>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</si>
  <si>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</si>
  <si>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</si>
  <si>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</si>
  <si>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</si>
  <si>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</si>
  <si>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</si>
  <si>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</si>
  <si>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</si>
  <si>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</si>
  <si>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</si>
  <si>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</si>
  <si>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</si>
  <si>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</si>
  <si>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</si>
  <si>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</si>
  <si>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</si>
  <si>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</si>
  <si>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</si>
  <si>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</si>
  <si>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</si>
  <si>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</si>
  <si>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</si>
  <si>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</si>
  <si>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</si>
  <si>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</si>
  <si>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</si>
  <si>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</si>
  <si>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</si>
  <si>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</si>
  <si>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</si>
  <si>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</si>
  <si>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</si>
  <si>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</si>
  <si>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</si>
  <si>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</si>
  <si>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</si>
  <si>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</si>
  <si>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</si>
  <si>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</si>
  <si>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</si>
  <si>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</si>
  <si>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</si>
  <si>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</si>
  <si>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</si>
  <si>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</si>
  <si>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</si>
  <si>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</si>
  <si>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</si>
  <si>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</si>
  <si>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</si>
  <si>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</si>
  <si>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</si>
  <si>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</si>
  <si>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</si>
  <si>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</si>
  <si>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</si>
  <si>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</si>
  <si>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</si>
  <si>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</si>
  <si>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</si>
  <si>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</si>
  <si>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</si>
  <si>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</si>
  <si>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</si>
  <si>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</si>
  <si>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</si>
  <si>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</si>
  <si>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</si>
  <si>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</si>
  <si>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</si>
  <si>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</si>
  <si>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</si>
  <si>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</si>
  <si>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</si>
  <si>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</si>
  <si>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</si>
  <si>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</si>
  <si>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</si>
  <si>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</si>
  <si>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</si>
  <si>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</si>
  <si>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</si>
  <si>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</si>
  <si>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</si>
  <si>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</si>
  <si>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</si>
  <si>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</si>
  <si>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</si>
  <si>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</si>
  <si>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</si>
  <si>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</si>
  <si>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</si>
  <si>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</si>
  <si>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</si>
  <si>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</si>
  <si>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</si>
  <si>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</si>
  <si>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</si>
  <si>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</si>
  <si>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</si>
  <si>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</si>
  <si>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</si>
  <si>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</si>
  <si>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</si>
  <si>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</si>
  <si>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</si>
  <si>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</si>
  <si>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</si>
  <si>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</si>
  <si>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</si>
  <si>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</si>
  <si>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</si>
  <si>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</si>
  <si>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</si>
  <si>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</si>
  <si>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</si>
  <si>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</si>
  <si>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</si>
  <si>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</si>
  <si>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</si>
  <si>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</si>
  <si>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</si>
  <si>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</si>
  <si>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</si>
  <si>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</si>
  <si>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</si>
  <si>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</si>
  <si>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</si>
  <si>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</si>
  <si>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</si>
  <si>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</si>
  <si>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</si>
  <si>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</si>
  <si>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</si>
  <si>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</si>
  <si>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</si>
  <si>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</si>
  <si>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</si>
  <si>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</si>
  <si>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</si>
  <si>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</si>
  <si>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</si>
  <si>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</si>
  <si>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</si>
  <si>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</si>
  <si>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</si>
  <si>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</si>
  <si>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</si>
  <si>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</si>
  <si>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</si>
  <si>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</si>
  <si>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</si>
  <si>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</si>
  <si>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</si>
  <si>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</si>
  <si>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</si>
  <si>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</si>
  <si>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</si>
  <si>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</si>
  <si>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</si>
  <si>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</si>
  <si>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</si>
  <si>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</si>
  <si>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</si>
  <si>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</si>
  <si>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</si>
  <si>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</si>
  <si>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</si>
  <si>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</si>
  <si>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</si>
  <si>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</si>
  <si>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</si>
  <si>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</si>
  <si>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</si>
  <si>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</si>
  <si>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</si>
  <si>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</si>
  <si>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</si>
  <si>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</si>
  <si>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</si>
  <si>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</si>
  <si>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</si>
  <si>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</si>
  <si>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</si>
  <si>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</si>
  <si>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</si>
  <si>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</si>
  <si>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</si>
  <si>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</si>
  <si>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</si>
  <si>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</si>
  <si>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</si>
  <si>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</si>
  <si>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</si>
  <si>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</si>
  <si>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</si>
  <si>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</si>
  <si>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</si>
  <si>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</si>
  <si>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</si>
  <si>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</si>
  <si>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</si>
  <si>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</si>
  <si>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</si>
  <si>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</si>
  <si>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</si>
  <si>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</si>
  <si>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</si>
  <si>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</si>
  <si>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</si>
  <si>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</si>
  <si>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</si>
  <si>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</si>
  <si>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</si>
  <si>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</si>
  <si>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</si>
  <si>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</si>
  <si>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</si>
  <si>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</si>
  <si>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</si>
  <si>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</si>
  <si>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</si>
  <si>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</si>
  <si>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</si>
  <si>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</si>
  <si>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</si>
  <si>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</si>
  <si>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</si>
  <si>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</si>
  <si>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</si>
  <si>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</si>
  <si>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</si>
  <si>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</si>
  <si>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</si>
  <si>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</si>
  <si>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</si>
  <si>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</si>
  <si>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</si>
  <si>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</si>
  <si>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</si>
  <si>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</si>
  <si>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</si>
  <si>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</si>
  <si>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</si>
  <si>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</si>
  <si>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</si>
  <si>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</si>
  <si>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</si>
  <si>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</si>
  <si>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</si>
  <si>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</si>
  <si>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</si>
  <si>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</si>
  <si>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</si>
  <si>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</si>
  <si>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</si>
  <si>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</si>
  <si>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</si>
  <si>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</si>
  <si>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</si>
  <si>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</si>
  <si>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</si>
  <si>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</si>
  <si>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</si>
  <si>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</si>
  <si>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</si>
  <si>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</si>
  <si>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</si>
  <si>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</si>
  <si>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</si>
  <si>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</si>
  <si>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</si>
  <si>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</si>
  <si>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</si>
  <si>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</si>
  <si>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</si>
  <si>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</si>
  <si>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</si>
  <si>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</si>
  <si>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</si>
  <si>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</si>
  <si>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</si>
  <si>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</si>
  <si>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</si>
  <si>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</si>
  <si>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</si>
  <si>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</si>
  <si>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</si>
  <si>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</si>
  <si>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</si>
  <si>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</si>
  <si>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</si>
  <si>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</si>
  <si>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</si>
  <si>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</si>
  <si>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</si>
  <si>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</si>
  <si>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</si>
  <si>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</si>
  <si>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</si>
  <si>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</si>
  <si>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</si>
  <si>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</si>
  <si>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</si>
  <si>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</si>
  <si>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</si>
  <si>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</si>
  <si>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</si>
  <si>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</si>
  <si>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</si>
  <si>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</si>
  <si>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</si>
  <si>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</si>
  <si>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</si>
  <si>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</si>
  <si>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</si>
  <si>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</si>
  <si>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</si>
  <si>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</si>
  <si>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</si>
  <si>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</si>
  <si>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</si>
  <si>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</si>
  <si>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</si>
  <si>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</si>
  <si>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</si>
  <si>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</si>
  <si>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</si>
  <si>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</si>
  <si>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</si>
  <si>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</si>
  <si>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</si>
  <si>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</si>
  <si>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</si>
  <si>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</si>
  <si>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</si>
  <si>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</si>
  <si>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</si>
  <si>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</si>
  <si>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</si>
  <si>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</si>
  <si>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</si>
  <si>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</si>
  <si>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</si>
  <si>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</si>
  <si>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</si>
  <si>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</si>
  <si>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</si>
  <si>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</si>
  <si>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</si>
  <si>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</si>
  <si>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</si>
  <si>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</si>
  <si>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</si>
  <si>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</si>
  <si>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</si>
  <si>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</si>
  <si>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</si>
  <si>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</si>
  <si>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</si>
  <si>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</si>
  <si>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</si>
  <si>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</si>
  <si>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</si>
  <si>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</si>
  <si>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</si>
  <si>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</si>
  <si>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</si>
  <si>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</si>
  <si>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</si>
  <si>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</si>
  <si>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</si>
  <si>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</si>
  <si>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</si>
  <si>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</si>
  <si>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</si>
  <si>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</si>
  <si>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</si>
  <si>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</si>
  <si>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</si>
  <si>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</si>
  <si>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</si>
  <si>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</si>
  <si>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</si>
  <si>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</si>
  <si>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</si>
  <si>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</si>
  <si>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</si>
  <si>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</si>
  <si>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</si>
  <si>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</si>
  <si>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</si>
  <si>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</si>
  <si>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</si>
  <si>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</si>
  <si>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</si>
  <si>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</si>
  <si>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</si>
  <si>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</si>
  <si>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</si>
  <si>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</si>
  <si>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</si>
  <si>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</si>
  <si>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</si>
  <si>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</si>
  <si>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</si>
  <si>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</si>
  <si>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</si>
  <si>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</si>
  <si>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</si>
  <si>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</si>
  <si>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</si>
  <si>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</si>
  <si>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</si>
  <si>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</si>
  <si>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</si>
  <si>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</si>
  <si>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</si>
  <si>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</si>
  <si>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</si>
  <si>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</si>
  <si>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</si>
  <si>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</si>
  <si>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</si>
  <si>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</si>
  <si>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</si>
  <si>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</si>
  <si>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</si>
  <si>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</si>
  <si>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</si>
  <si>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</si>
  <si>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</si>
  <si>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</si>
  <si>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</si>
  <si>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</si>
  <si>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</si>
  <si>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</si>
  <si>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</si>
  <si>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</si>
  <si>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</si>
  <si>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</si>
  <si>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</si>
  <si>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</si>
  <si>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</si>
  <si>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</si>
  <si>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</si>
  <si>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</si>
  <si>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</si>
  <si>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</si>
  <si>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</si>
  <si>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</si>
  <si>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</si>
  <si>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</si>
  <si>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</si>
  <si>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</si>
  <si>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</si>
  <si>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</si>
  <si>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</si>
  <si>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</si>
  <si>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</si>
  <si>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</si>
  <si>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</si>
  <si>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</si>
  <si>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</si>
  <si>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</si>
  <si>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</si>
  <si>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</si>
  <si>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</si>
  <si>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</si>
  <si>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</si>
  <si>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</si>
  <si>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</si>
  <si>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</si>
  <si>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</si>
  <si>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</si>
  <si>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</si>
  <si>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</si>
  <si>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</si>
  <si>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</si>
  <si>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</si>
  <si>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</si>
  <si>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</si>
  <si>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</si>
  <si>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</si>
  <si>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</si>
  <si>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</si>
  <si>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</si>
  <si>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</si>
  <si>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</si>
  <si>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</si>
  <si>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</si>
  <si>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</si>
  <si>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</si>
  <si>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</si>
  <si>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</si>
  <si>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</si>
  <si>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</si>
  <si>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</si>
  <si>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</si>
  <si>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</si>
  <si>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</si>
  <si>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</si>
  <si>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</si>
  <si>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</si>
  <si>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</si>
  <si>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</si>
  <si>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</si>
  <si>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</si>
  <si>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</si>
  <si>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</si>
  <si>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</si>
  <si>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</si>
  <si>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</si>
  <si>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</si>
  <si>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</si>
  <si>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</si>
  <si>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</si>
  <si>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</si>
  <si>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</si>
  <si>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</si>
  <si>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</si>
  <si>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</si>
  <si>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</si>
  <si>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</si>
  <si>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</si>
  <si>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</si>
  <si>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</si>
  <si>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</si>
  <si>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</si>
  <si>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</si>
  <si>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</si>
  <si>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</si>
  <si>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</si>
  <si>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</si>
  <si>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</si>
  <si>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</si>
  <si>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</si>
  <si>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</si>
  <si>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</si>
  <si>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</si>
  <si>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</si>
  <si>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</si>
  <si>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</si>
  <si>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</si>
  <si>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</si>
  <si>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</si>
  <si>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</si>
  <si>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</si>
  <si>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</si>
  <si>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</si>
  <si>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</si>
  <si>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</si>
  <si>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</si>
  <si>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</si>
  <si>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</si>
  <si>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</si>
  <si>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</si>
  <si>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</si>
  <si>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</si>
  <si>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</si>
  <si>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</si>
  <si>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</si>
  <si>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</si>
  <si>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</si>
  <si>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</si>
  <si>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</si>
  <si>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</si>
  <si>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</si>
  <si>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</si>
  <si>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</si>
  <si>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</si>
  <si>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</si>
  <si>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</si>
  <si>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</si>
  <si>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</si>
  <si>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</si>
  <si>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</si>
  <si>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</si>
  <si>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</si>
  <si>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</si>
  <si>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</si>
  <si>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</si>
  <si>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</si>
  <si>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</si>
  <si>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</si>
  <si>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</si>
  <si>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</si>
  <si>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</si>
  <si>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</si>
  <si>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</si>
  <si>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</si>
  <si>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</si>
  <si>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</si>
  <si>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</si>
  <si>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</si>
  <si>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</si>
  <si>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</si>
  <si>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</si>
  <si>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</si>
  <si>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</si>
  <si>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</si>
  <si>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</si>
  <si>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</si>
  <si>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</si>
  <si>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</si>
  <si>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</si>
  <si>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</si>
  <si>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</si>
  <si>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</si>
  <si>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</si>
  <si>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</si>
  <si>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</si>
  <si>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</si>
  <si>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</si>
  <si>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</si>
  <si>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</si>
  <si>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</si>
  <si>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</si>
  <si>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</si>
  <si>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</si>
  <si>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</si>
  <si>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</si>
  <si>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</si>
  <si>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</si>
  <si>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</si>
  <si>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</si>
  <si>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</si>
  <si>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</si>
  <si>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</si>
  <si>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</si>
  <si>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</si>
  <si>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</si>
  <si>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</si>
  <si>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</si>
  <si>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</si>
  <si>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</si>
  <si>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</si>
  <si>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</si>
  <si>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</si>
  <si>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</si>
  <si>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</si>
  <si>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</si>
  <si>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</si>
  <si>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</si>
  <si>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</si>
  <si>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</si>
  <si>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</si>
  <si>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</si>
  <si>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</si>
  <si>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</si>
  <si>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</si>
  <si>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</si>
  <si>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</si>
  <si>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</si>
  <si>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</si>
  <si>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</si>
  <si>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</si>
  <si>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</si>
  <si>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</si>
  <si>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</si>
  <si>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</si>
  <si>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</si>
  <si>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</si>
  <si>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</si>
  <si>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</si>
  <si>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</si>
  <si>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</si>
  <si>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</si>
  <si>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</si>
  <si>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</si>
  <si>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</si>
  <si>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</si>
  <si>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</si>
  <si>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</si>
  <si>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</si>
  <si>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</si>
  <si>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</si>
  <si>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</si>
  <si>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</si>
  <si>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</si>
  <si>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</si>
  <si>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</si>
  <si>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</si>
  <si>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</si>
  <si>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</si>
  <si>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</si>
  <si>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</si>
  <si>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</si>
  <si>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</si>
  <si>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</si>
  <si>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</si>
  <si>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</si>
  <si>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</si>
  <si>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</si>
  <si>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</si>
  <si>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</si>
  <si>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</si>
  <si>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</si>
  <si>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</si>
  <si>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</si>
  <si>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</si>
  <si>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</si>
  <si>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</si>
  <si>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</si>
  <si>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</si>
  <si>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</si>
  <si>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</si>
  <si>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</si>
  <si>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</si>
  <si>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</si>
  <si>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</si>
  <si>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</si>
  <si>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</si>
  <si>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</si>
  <si>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</si>
  <si>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</si>
  <si>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</si>
  <si>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</si>
  <si>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</si>
  <si>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</si>
  <si>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</si>
  <si>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</si>
  <si>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</si>
  <si>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</si>
  <si>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</si>
  <si>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</si>
  <si>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</si>
  <si>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</si>
  <si>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</si>
  <si>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</si>
  <si>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</si>
  <si>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</si>
  <si>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</si>
  <si>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</si>
  <si>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</si>
  <si>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</si>
  <si>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</si>
  <si>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</si>
  <si>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</si>
  <si>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</si>
  <si>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</si>
  <si>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</si>
  <si>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</si>
  <si>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</si>
  <si>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</si>
  <si>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</si>
  <si>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</si>
  <si>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</si>
  <si>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</si>
  <si>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</si>
  <si>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</si>
  <si>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</si>
  <si>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</si>
  <si>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</si>
  <si>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</si>
  <si>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</si>
  <si>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</si>
  <si>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</si>
  <si>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</si>
  <si>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</si>
  <si>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</si>
  <si>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</si>
  <si>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</si>
  <si>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</si>
  <si>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</si>
  <si>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</si>
  <si>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</si>
  <si>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</si>
  <si>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</si>
  <si>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</si>
  <si>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</si>
  <si>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</si>
  <si>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</si>
  <si>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</si>
  <si>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</si>
  <si>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</si>
  <si>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</si>
  <si>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</si>
  <si>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</si>
  <si>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</si>
  <si>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</si>
  <si>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</si>
  <si>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</si>
  <si>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</si>
  <si>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</si>
  <si>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</si>
  <si>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</si>
  <si>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</si>
  <si>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</si>
  <si>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</si>
  <si>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</si>
  <si>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</si>
  <si>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</si>
  <si>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</si>
  <si>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</si>
  <si>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</si>
  <si>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</si>
  <si>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</si>
  <si>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</si>
  <si>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</si>
  <si>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</si>
  <si>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</si>
  <si>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</si>
  <si>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</si>
  <si>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</si>
  <si>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</si>
  <si>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</si>
  <si>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</si>
  <si>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</si>
  <si>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</si>
  <si>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</si>
  <si>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</si>
  <si>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</si>
  <si>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</si>
  <si>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</si>
  <si>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</si>
  <si>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</si>
  <si>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</si>
  <si>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</si>
  <si>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</si>
  <si>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</si>
  <si>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</si>
  <si>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</si>
  <si>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</si>
  <si>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</si>
  <si>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</si>
  <si>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</si>
  <si>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</si>
  <si>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</si>
  <si>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</si>
  <si>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</si>
  <si>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</si>
  <si>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</si>
  <si>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</si>
  <si>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</si>
  <si>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</si>
  <si>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</si>
  <si>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</si>
  <si>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</si>
  <si>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</si>
  <si>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</si>
  <si>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</si>
  <si>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</si>
  <si>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</si>
  <si>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</si>
  <si>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</si>
  <si>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</si>
  <si>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</si>
  <si>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</si>
  <si>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</si>
  <si>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</si>
  <si>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</si>
  <si>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</si>
  <si>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</si>
  <si>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</si>
  <si>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</si>
  <si>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</si>
  <si>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</si>
  <si>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</si>
  <si>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</si>
  <si>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</si>
  <si>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</si>
  <si>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</si>
  <si>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</si>
  <si>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</si>
  <si>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</si>
  <si>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</si>
  <si>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</si>
  <si>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</si>
  <si>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</si>
  <si>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</si>
  <si>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</si>
  <si>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</si>
  <si>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</si>
  <si>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</si>
  <si>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</si>
  <si>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</si>
  <si>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</si>
  <si>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</si>
  <si>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</si>
  <si>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</si>
  <si>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</si>
  <si>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</si>
  <si>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</si>
  <si>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</si>
  <si>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</si>
  <si>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</si>
  <si>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</si>
  <si>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</si>
  <si>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</si>
  <si>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</si>
  <si>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</si>
  <si>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</si>
  <si>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</si>
  <si>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</si>
  <si>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</si>
  <si>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</si>
  <si>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</si>
  <si>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</si>
  <si>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</si>
  <si>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</si>
  <si>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</si>
  <si>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</si>
  <si>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</si>
  <si>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</si>
  <si>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</si>
  <si>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</si>
  <si>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</si>
  <si>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</si>
  <si>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</si>
  <si>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</si>
  <si>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</si>
  <si>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</si>
  <si>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</si>
  <si>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</si>
  <si>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</si>
  <si>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</si>
  <si>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</si>
  <si>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</si>
  <si>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</si>
  <si>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</si>
  <si>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</si>
  <si>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</si>
  <si>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</si>
  <si>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</si>
  <si>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</si>
  <si>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</si>
  <si>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</si>
  <si>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</si>
  <si>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</si>
  <si>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</si>
  <si>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</si>
  <si>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</si>
  <si>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</si>
  <si>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</si>
  <si>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</si>
  <si>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</si>
  <si>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</si>
  <si>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</si>
  <si>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</si>
  <si>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</si>
  <si>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</si>
  <si>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</si>
  <si>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</si>
  <si>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</si>
  <si>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</si>
  <si>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</si>
  <si>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</si>
  <si>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</si>
  <si>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</si>
  <si>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</si>
  <si>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</si>
  <si>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</si>
  <si>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</si>
  <si>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</si>
  <si>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</si>
  <si>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</si>
  <si>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</si>
  <si>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</si>
  <si>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</si>
  <si>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</si>
  <si>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</si>
  <si>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</si>
  <si>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</si>
  <si>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</si>
  <si>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</si>
  <si>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</si>
  <si>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</si>
  <si>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</si>
  <si>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</si>
  <si>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</si>
  <si>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</si>
  <si>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</si>
  <si>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</si>
  <si>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</si>
  <si>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</si>
  <si>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</si>
  <si>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</si>
  <si>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</si>
  <si>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</si>
  <si>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</si>
  <si>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</si>
  <si>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</si>
  <si>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</si>
  <si>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</si>
  <si>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</si>
  <si>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</si>
  <si>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</si>
  <si>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</si>
  <si>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</si>
  <si>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</si>
  <si>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</si>
  <si>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</si>
  <si>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</si>
  <si>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</si>
  <si>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</si>
  <si>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</si>
  <si>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</si>
  <si>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</si>
  <si>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</si>
  <si>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</si>
  <si>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</si>
  <si>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</si>
  <si>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</si>
  <si>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</si>
  <si>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</si>
  <si>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</si>
  <si>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</si>
  <si>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</si>
  <si>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</si>
  <si>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</si>
  <si>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</si>
  <si>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</si>
  <si>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</si>
  <si>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</si>
  <si>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</si>
  <si>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</si>
  <si>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</si>
  <si>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</si>
  <si>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</si>
  <si>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</si>
  <si>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</si>
  <si>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</si>
  <si>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</si>
  <si>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</si>
  <si>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</si>
  <si>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</si>
  <si>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</si>
  <si>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</si>
  <si>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</si>
  <si>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</si>
  <si>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</si>
  <si>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</si>
  <si>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</si>
  <si>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</si>
  <si>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</si>
  <si>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</si>
  <si>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</si>
  <si>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</si>
  <si>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</si>
  <si>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</si>
  <si>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</si>
  <si>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</si>
  <si>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</si>
  <si>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</si>
  <si>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</si>
  <si>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</si>
  <si>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</si>
  <si>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</si>
  <si>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</si>
  <si>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</si>
  <si>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</si>
  <si>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</si>
  <si>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</si>
  <si>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</si>
  <si>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</si>
  <si>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</si>
  <si>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</si>
  <si>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</si>
  <si>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</si>
  <si>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</si>
  <si>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</si>
  <si>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</si>
  <si>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</si>
  <si>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</si>
  <si>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</si>
  <si>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</si>
  <si>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</si>
  <si>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</si>
  <si>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</si>
  <si>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</si>
  <si>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</si>
  <si>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</si>
  <si>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</si>
  <si>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</si>
  <si>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</si>
  <si>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</si>
  <si>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</si>
  <si>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</si>
  <si>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</si>
  <si>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</si>
  <si>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</si>
  <si>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</si>
  <si>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</si>
  <si>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</si>
  <si>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</si>
  <si>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</si>
  <si>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</si>
  <si>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</si>
  <si>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</si>
  <si>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</si>
  <si>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</si>
  <si>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</si>
  <si>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</si>
  <si>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</si>
  <si>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</si>
  <si>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</si>
  <si>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</si>
  <si>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</si>
  <si>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</si>
  <si>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</si>
  <si>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</si>
  <si>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</si>
  <si>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</si>
  <si>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</si>
  <si>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</si>
  <si>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</si>
  <si>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</si>
  <si>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</si>
  <si>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</si>
  <si>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</si>
  <si>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</si>
  <si>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</si>
  <si>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</si>
  <si>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</si>
  <si>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</si>
  <si>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</si>
  <si>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</si>
  <si>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</si>
  <si>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</si>
  <si>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</si>
  <si>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</si>
  <si>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</si>
  <si>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</si>
  <si>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</si>
  <si>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</si>
  <si>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</si>
  <si>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</si>
  <si>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</si>
  <si>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</si>
  <si>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</si>
  <si>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</si>
  <si>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</si>
  <si>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</si>
  <si>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</si>
  <si>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</si>
  <si>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</si>
  <si>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</si>
  <si>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</si>
  <si>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</si>
  <si>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</si>
  <si>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</si>
  <si>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</si>
  <si>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</si>
  <si>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</si>
  <si>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</si>
  <si>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</si>
  <si>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</si>
  <si>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</si>
  <si>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</si>
  <si>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</si>
  <si>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</si>
  <si>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</si>
  <si>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</si>
  <si>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</si>
  <si>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</si>
  <si>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</si>
  <si>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</si>
  <si>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</si>
  <si>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</si>
  <si>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</si>
  <si>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</si>
  <si>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</si>
  <si>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</si>
  <si>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</si>
  <si>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</si>
  <si>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</si>
  <si>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</si>
  <si>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</si>
  <si>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</si>
  <si>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</si>
  <si>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</si>
  <si>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</si>
  <si>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</si>
  <si>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</si>
  <si>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</si>
  <si>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</si>
  <si>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</si>
  <si>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</si>
  <si>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</si>
  <si>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</si>
  <si>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</si>
  <si>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</si>
  <si>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</si>
  <si>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</si>
  <si>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</si>
  <si>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</si>
  <si>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</si>
  <si>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</si>
  <si>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</si>
  <si>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</si>
  <si>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</si>
  <si>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</si>
  <si>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</si>
  <si>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</si>
  <si>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</si>
  <si>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</si>
  <si>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</si>
  <si>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</si>
  <si>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</si>
  <si>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</si>
  <si>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</si>
  <si>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</si>
  <si>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</si>
  <si>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</si>
  <si>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</si>
  <si>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</si>
  <si>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</si>
  <si>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</si>
  <si>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</si>
  <si>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</si>
  <si>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</si>
  <si>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</si>
  <si>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</si>
  <si>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</si>
  <si>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</si>
  <si>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</si>
  <si>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</si>
  <si>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</si>
  <si>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</si>
  <si>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</si>
  <si>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</si>
  <si>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</si>
  <si>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</si>
  <si>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</si>
  <si>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</si>
  <si>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</si>
  <si>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</si>
  <si>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</si>
  <si>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</si>
  <si>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</si>
  <si>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</si>
  <si>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</si>
  <si>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</si>
  <si>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</si>
  <si>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</si>
  <si>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</si>
  <si>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</si>
  <si>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</si>
  <si>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</si>
  <si>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</si>
  <si>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</si>
  <si>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</si>
  <si>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</si>
  <si>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</si>
  <si>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</si>
  <si>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</si>
  <si>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</si>
  <si>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</si>
  <si>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</si>
  <si>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</si>
  <si>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</si>
  <si>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</si>
  <si>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</si>
  <si>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</si>
  <si>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</si>
  <si>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</si>
  <si>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</si>
  <si>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</si>
  <si>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</si>
  <si>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</si>
  <si>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</si>
  <si>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</si>
  <si>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</si>
  <si>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</si>
  <si>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</si>
  <si>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</si>
  <si>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</si>
  <si>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</si>
  <si>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</si>
  <si>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</si>
  <si>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</si>
  <si>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</si>
  <si>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</si>
  <si>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</si>
  <si>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</si>
  <si>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</si>
  <si>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</si>
  <si>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</si>
  <si>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</si>
  <si>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</si>
  <si>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</si>
  <si>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</si>
  <si>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</si>
  <si>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</si>
  <si>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</si>
  <si>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</si>
  <si>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</si>
  <si>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</si>
  <si>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</si>
  <si>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</si>
  <si>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</si>
  <si>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</si>
  <si>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</si>
  <si>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</si>
  <si>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</si>
  <si>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</si>
  <si>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</si>
  <si>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</si>
  <si>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</si>
  <si>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</si>
  <si>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</si>
  <si>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</si>
  <si>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</si>
  <si>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</si>
  <si>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</si>
  <si>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</si>
  <si>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</si>
  <si>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</si>
  <si>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</si>
  <si>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</si>
  <si>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</si>
  <si>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</si>
  <si>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</si>
  <si>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</si>
  <si>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</si>
  <si>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</si>
  <si>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</si>
  <si>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</si>
  <si>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</si>
  <si>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</si>
  <si>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</si>
  <si>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</si>
  <si>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</si>
  <si>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</si>
  <si>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</si>
  <si>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</si>
  <si>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</si>
  <si>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</si>
  <si>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</si>
  <si>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</si>
  <si>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</si>
  <si>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</si>
  <si>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</si>
  <si>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</si>
  <si>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</si>
  <si>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</si>
  <si>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</si>
  <si>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</si>
  <si>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</si>
  <si>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</si>
  <si>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</si>
  <si>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</si>
  <si>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</si>
  <si>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</si>
  <si>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</si>
  <si>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</si>
  <si>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</si>
  <si>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</si>
  <si>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</si>
  <si>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</si>
  <si>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</si>
  <si>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</si>
  <si>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</si>
  <si>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</si>
  <si>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</si>
  <si>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</si>
  <si>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</si>
  <si>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</si>
  <si>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</si>
  <si>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</si>
  <si>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</si>
  <si>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</si>
  <si>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</si>
  <si>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</si>
  <si>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</si>
  <si>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</si>
  <si>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</si>
  <si>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</si>
  <si>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</si>
  <si>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</si>
  <si>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</si>
  <si>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</si>
  <si>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</si>
  <si>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</si>
  <si>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</si>
  <si>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</si>
  <si>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</si>
  <si>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</si>
  <si>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</si>
  <si>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</si>
  <si>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</si>
  <si>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</si>
  <si>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</si>
  <si>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</si>
  <si>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</si>
  <si>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</si>
  <si>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</si>
  <si>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</si>
  <si>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</si>
  <si>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</si>
  <si>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</si>
  <si>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</si>
  <si>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</si>
  <si>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</si>
  <si>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</si>
  <si>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</si>
  <si>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</si>
  <si>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</si>
  <si>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</si>
  <si>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</si>
  <si>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</si>
  <si>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</si>
  <si>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</si>
  <si>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</si>
  <si>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</si>
  <si>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</si>
  <si>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</si>
  <si>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</si>
  <si>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</si>
  <si>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</si>
  <si>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</si>
  <si>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</si>
  <si>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</si>
  <si>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</si>
  <si>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</si>
  <si>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</si>
  <si>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</si>
  <si>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</si>
  <si>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</si>
  <si>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</si>
  <si>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</si>
  <si>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</si>
  <si>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</si>
  <si>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</si>
  <si>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</si>
  <si>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</si>
  <si>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</si>
  <si>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</si>
  <si>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</si>
  <si>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</si>
  <si>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</si>
  <si>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</si>
  <si>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</si>
  <si>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</si>
  <si>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</si>
  <si>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</si>
  <si>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</si>
  <si>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</si>
  <si>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</si>
  <si>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</si>
  <si>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</si>
  <si>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</si>
  <si>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</si>
  <si>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</si>
  <si>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</si>
  <si>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</si>
  <si>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</si>
  <si>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</si>
  <si>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</si>
  <si>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</si>
  <si>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</si>
  <si>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</si>
  <si>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</si>
  <si>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</si>
  <si>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</si>
  <si>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</si>
  <si>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</si>
  <si>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</si>
  <si>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</si>
  <si>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</si>
  <si>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</si>
  <si>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</si>
  <si>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</si>
  <si>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</si>
  <si>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</si>
  <si>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</si>
  <si>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</si>
  <si>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</si>
  <si>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</si>
  <si>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</si>
  <si>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</si>
  <si>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</si>
  <si>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</si>
  <si>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</si>
  <si>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</si>
  <si>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</si>
  <si>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</si>
  <si>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</si>
  <si>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</si>
  <si>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</si>
  <si>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</si>
  <si>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</si>
  <si>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</si>
  <si>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</si>
  <si>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</si>
  <si>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</si>
  <si>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</si>
  <si>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</si>
  <si>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</si>
  <si>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</si>
  <si>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</si>
  <si>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</si>
  <si>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</si>
  <si>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</si>
  <si>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</si>
  <si>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</si>
  <si>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</si>
  <si>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</si>
  <si>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</si>
  <si>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</si>
  <si>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</si>
  <si>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</si>
  <si>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</si>
  <si>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</si>
  <si>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</si>
  <si>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</si>
  <si>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</si>
  <si>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</si>
  <si>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</si>
  <si>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</si>
  <si>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</si>
  <si>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</si>
  <si>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</si>
  <si>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</si>
  <si>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</si>
  <si>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</si>
  <si>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</si>
  <si>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</si>
  <si>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</si>
  <si>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</si>
  <si>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</si>
  <si>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</si>
  <si>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</si>
  <si>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</si>
  <si>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</si>
  <si>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</si>
  <si>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</si>
  <si>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</si>
  <si>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</si>
  <si>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</si>
  <si>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</si>
  <si>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</si>
  <si>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</si>
  <si>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</si>
  <si>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</si>
  <si>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</si>
  <si>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</si>
  <si>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</si>
  <si>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</si>
  <si>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</si>
  <si>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</si>
  <si>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</si>
  <si>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</si>
  <si>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</si>
  <si>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</si>
  <si>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</si>
  <si>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</si>
  <si>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</si>
  <si>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</si>
  <si>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</si>
  <si>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</si>
  <si>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</si>
  <si>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</si>
  <si>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</si>
  <si>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</si>
  <si>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</si>
  <si>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</si>
  <si>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</si>
  <si>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</si>
  <si>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</si>
  <si>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</si>
  <si>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</si>
  <si>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</si>
  <si>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</si>
  <si>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</si>
  <si>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</si>
  <si>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</si>
  <si>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</si>
  <si>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</si>
  <si>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</si>
  <si>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</si>
  <si>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</si>
  <si>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</si>
  <si>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</si>
  <si>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</si>
  <si>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</si>
  <si>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</si>
  <si>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</si>
  <si>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</si>
  <si>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</si>
  <si>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</si>
  <si>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</si>
  <si>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</si>
  <si>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</si>
  <si>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</si>
  <si>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</si>
  <si>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</si>
  <si>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</si>
  <si>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</si>
  <si>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</si>
  <si>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</si>
  <si>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</si>
  <si>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</si>
  <si>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</si>
  <si>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</si>
  <si>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</si>
  <si>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</si>
  <si>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</si>
  <si>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</si>
  <si>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</si>
  <si>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</si>
  <si>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</si>
  <si>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</si>
  <si>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</si>
  <si>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</si>
  <si>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</si>
  <si>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</si>
  <si>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</si>
  <si>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</si>
  <si>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</si>
  <si>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</si>
  <si>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</si>
  <si>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</si>
  <si>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</si>
  <si>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</si>
  <si>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</si>
  <si>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</si>
  <si>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</si>
  <si>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</si>
  <si>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</si>
  <si>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</si>
  <si>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</si>
  <si>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</si>
  <si>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</si>
  <si>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</si>
  <si>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</si>
  <si>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</si>
  <si>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</si>
  <si>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</si>
  <si>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</si>
  <si>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</si>
  <si>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</si>
  <si>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</si>
  <si>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</si>
  <si>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</si>
  <si>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</si>
  <si>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</si>
  <si>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</si>
  <si>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</si>
  <si>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</si>
  <si>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</si>
  <si>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</si>
  <si>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</si>
  <si>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</si>
  <si>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</si>
  <si>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</si>
  <si>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</si>
  <si>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</si>
  <si>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</si>
  <si>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</si>
  <si>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</si>
  <si>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</si>
  <si>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</si>
  <si>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</si>
  <si>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</si>
  <si>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</si>
  <si>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</si>
  <si>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</si>
  <si>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</si>
  <si>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</si>
  <si>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</si>
  <si>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</si>
  <si>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</si>
  <si>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</si>
  <si>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</si>
  <si>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</si>
  <si>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</si>
  <si>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</si>
  <si>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</si>
  <si>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</si>
  <si>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</si>
  <si>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</si>
  <si>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</si>
  <si>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</si>
  <si>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</si>
  <si>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</si>
  <si>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</si>
  <si>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</si>
  <si>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</si>
  <si>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</si>
  <si>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</si>
  <si>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</si>
  <si>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</si>
  <si>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</si>
  <si>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</si>
  <si>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</si>
  <si>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</si>
  <si>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</si>
  <si>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</si>
  <si>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</si>
  <si>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</si>
  <si>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</si>
  <si>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</si>
  <si>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</si>
  <si>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</si>
  <si>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</si>
  <si>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</si>
  <si>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</si>
  <si>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</si>
  <si>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</si>
  <si>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</si>
  <si>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</si>
  <si>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</si>
  <si>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</si>
  <si>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</si>
  <si>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</si>
  <si>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</si>
  <si>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</si>
  <si>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</si>
  <si>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</si>
  <si>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</si>
  <si>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</si>
  <si>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</si>
  <si>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</si>
  <si>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</si>
  <si>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</si>
  <si>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</si>
  <si>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</si>
  <si>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</si>
  <si>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</si>
  <si>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</si>
  <si>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</si>
  <si>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</si>
  <si>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</si>
  <si>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</si>
  <si>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</si>
  <si>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</si>
  <si>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</si>
  <si>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</si>
  <si>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</si>
  <si>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</si>
  <si>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</si>
  <si>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</si>
  <si>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</si>
  <si>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</si>
  <si>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</si>
  <si>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</si>
  <si>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</si>
  <si>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</si>
  <si>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</si>
  <si>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</si>
  <si>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</si>
  <si>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</si>
  <si>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</si>
  <si>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</si>
  <si>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</si>
  <si>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</si>
  <si>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</si>
  <si>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</si>
  <si>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</si>
  <si>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</si>
  <si>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</si>
  <si>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</si>
  <si>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</si>
  <si>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</si>
  <si>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</si>
  <si>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</si>
  <si>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</si>
  <si>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</si>
  <si>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</si>
  <si>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</si>
  <si>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</si>
  <si>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</si>
  <si>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</si>
  <si>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</si>
  <si>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</si>
  <si>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</si>
  <si>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</si>
  <si>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</si>
  <si>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</si>
  <si>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</si>
  <si>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</si>
  <si>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</si>
  <si>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</si>
  <si>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</si>
  <si>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</si>
  <si>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</si>
  <si>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</si>
  <si>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</si>
  <si>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</si>
  <si>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</si>
  <si>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</si>
  <si>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</si>
  <si>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</si>
  <si>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</si>
  <si>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</si>
  <si>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</si>
  <si>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</si>
  <si>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</si>
  <si>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</si>
  <si>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</si>
  <si>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</si>
  <si>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</si>
  <si>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</si>
  <si>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</si>
  <si>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</si>
  <si>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</si>
  <si>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</si>
  <si>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</si>
  <si>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</si>
  <si>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</si>
  <si>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</si>
  <si>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</si>
  <si>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</si>
  <si>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</si>
  <si>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</si>
  <si>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</si>
  <si>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</si>
  <si>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</si>
  <si>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</si>
  <si>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</si>
  <si>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</si>
  <si>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</si>
  <si>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</si>
  <si>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</si>
  <si>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</si>
  <si>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</si>
  <si>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</si>
  <si>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</si>
  <si>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</si>
  <si>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</si>
  <si>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</si>
  <si>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</si>
  <si>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</si>
  <si>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</si>
  <si>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</si>
  <si>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</si>
  <si>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</si>
  <si>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</si>
  <si>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</si>
  <si>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</si>
  <si>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</si>
  <si>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</si>
  <si>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</si>
  <si>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</si>
  <si>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</si>
  <si>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</si>
  <si>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</si>
  <si>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</si>
  <si>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</si>
  <si>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</si>
  <si>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</si>
  <si>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</si>
  <si>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</si>
  <si>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</si>
  <si>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</si>
  <si>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</si>
  <si>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</si>
  <si>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</si>
  <si>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</si>
  <si>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</si>
  <si>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</si>
  <si>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</si>
  <si>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</si>
  <si>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</si>
  <si>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</si>
  <si>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</si>
  <si>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</si>
  <si>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</si>
  <si>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</si>
  <si>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</si>
  <si>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</si>
  <si>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</si>
  <si>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</si>
  <si>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</si>
  <si>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</si>
  <si>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</si>
  <si>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</si>
  <si>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</si>
  <si>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</si>
  <si>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</si>
  <si>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</si>
  <si>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</si>
  <si>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</si>
  <si>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</si>
  <si>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</si>
  <si>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</si>
  <si>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</si>
  <si>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</si>
  <si>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</si>
  <si>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</si>
  <si>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</si>
  <si>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</si>
  <si>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</si>
  <si>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</si>
  <si>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</si>
  <si>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</si>
  <si>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</si>
  <si>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</si>
  <si>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</si>
  <si>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</si>
  <si>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</si>
  <si>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</si>
  <si>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</si>
  <si>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</si>
  <si>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</si>
  <si>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</si>
  <si>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</si>
  <si>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</si>
  <si>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</si>
  <si>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</si>
  <si>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</si>
  <si>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</si>
  <si>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</si>
  <si>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</si>
  <si>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</si>
  <si>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</si>
  <si>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</si>
  <si>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</si>
  <si>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</si>
  <si>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</si>
  <si>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</si>
  <si>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</si>
  <si>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</si>
  <si>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</si>
  <si>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</si>
  <si>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</si>
  <si>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</si>
  <si>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</si>
  <si>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</si>
  <si>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</si>
  <si>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</si>
  <si>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</si>
  <si>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</si>
  <si>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</si>
  <si>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</si>
  <si>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</si>
  <si>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</si>
  <si>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</si>
  <si>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</si>
  <si>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</si>
  <si>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</si>
  <si>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</si>
  <si>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</si>
  <si>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</si>
  <si>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</si>
  <si>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</si>
  <si>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</si>
  <si>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</si>
  <si>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</si>
  <si>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</si>
  <si>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</si>
  <si>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</si>
  <si>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</si>
  <si>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</si>
  <si>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</si>
  <si>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</si>
  <si>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</si>
  <si>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</si>
  <si>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</si>
  <si>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</si>
  <si>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</si>
  <si>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</si>
  <si>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</si>
  <si>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</si>
  <si>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</si>
  <si>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</si>
  <si>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</si>
  <si>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</si>
  <si>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</si>
  <si>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</si>
  <si>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</si>
  <si>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</si>
  <si>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</si>
  <si>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</si>
  <si>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</si>
  <si>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</si>
  <si>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</si>
  <si>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</si>
  <si>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</si>
  <si>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</si>
  <si>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</si>
  <si>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</si>
  <si>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</si>
  <si>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</si>
  <si>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</si>
  <si>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</si>
  <si>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</si>
  <si>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</si>
  <si>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</si>
  <si>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</si>
  <si>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</si>
  <si>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</si>
  <si>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</si>
  <si>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</si>
  <si>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</si>
  <si>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</si>
  <si>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</si>
  <si>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</si>
  <si>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</si>
  <si>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</si>
  <si>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</si>
  <si>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</si>
  <si>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</si>
  <si>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</si>
  <si>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</si>
  <si>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</si>
  <si>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</si>
  <si>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</si>
  <si>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</si>
  <si>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</si>
  <si>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</si>
  <si>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</si>
  <si>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</si>
  <si>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</si>
  <si>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</si>
  <si>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</si>
  <si>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</si>
  <si>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</si>
  <si>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</si>
  <si>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</si>
  <si>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</si>
  <si>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</si>
  <si>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</si>
  <si>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</si>
  <si>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</si>
  <si>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</si>
  <si>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</si>
  <si>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</si>
  <si>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</si>
  <si>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</si>
  <si>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</si>
  <si>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</si>
  <si>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</si>
  <si>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</si>
  <si>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</si>
  <si>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</si>
  <si>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</si>
  <si>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</si>
  <si>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</si>
  <si>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</si>
  <si>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</si>
  <si>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</si>
  <si>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</si>
  <si>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</si>
  <si>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</si>
  <si>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</si>
  <si>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</si>
  <si>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</si>
  <si>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</si>
  <si>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</si>
  <si>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</si>
  <si>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</si>
  <si>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</si>
  <si>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</si>
  <si>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</si>
  <si>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</si>
  <si>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</si>
  <si>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</si>
  <si>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</si>
  <si>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</si>
  <si>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</si>
  <si>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</si>
  <si>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</si>
  <si>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</si>
  <si>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</si>
  <si>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</si>
  <si>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</si>
  <si>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</si>
  <si>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</si>
  <si>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</si>
  <si>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</si>
  <si>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</si>
  <si>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</si>
  <si>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</si>
  <si>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</si>
  <si>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</si>
  <si>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</si>
  <si>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</si>
  <si>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</si>
  <si>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</si>
  <si>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</si>
  <si>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</si>
  <si>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</si>
  <si>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</si>
  <si>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</si>
  <si>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</si>
  <si>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</si>
  <si>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</si>
  <si>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</si>
  <si>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</si>
  <si>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</si>
  <si>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</si>
  <si>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</si>
  <si>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</si>
  <si>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</si>
  <si>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</si>
  <si>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</si>
  <si>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</si>
  <si>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</si>
  <si>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</si>
  <si>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</si>
  <si>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</si>
  <si>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</si>
  <si>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</si>
  <si>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</si>
  <si>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</si>
  <si>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</si>
  <si>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</si>
  <si>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</si>
  <si>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</si>
  <si>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</si>
  <si>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</si>
  <si>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</si>
  <si>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</si>
  <si>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</si>
  <si>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</si>
  <si>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</si>
  <si>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</si>
  <si>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</si>
  <si>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</si>
  <si>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</si>
  <si>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</si>
  <si>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</si>
  <si>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</si>
  <si>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</si>
  <si>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</si>
  <si>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</si>
  <si>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</si>
  <si>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</si>
  <si>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</si>
  <si>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</si>
  <si>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</si>
  <si>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</si>
  <si>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</si>
  <si>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</si>
  <si>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</si>
  <si>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</si>
  <si>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</si>
  <si>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</si>
  <si>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</si>
  <si>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</si>
  <si>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</si>
  <si>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</si>
  <si>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</si>
  <si>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</si>
  <si>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</si>
  <si>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</si>
  <si>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</si>
  <si>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</si>
  <si>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</si>
  <si>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</si>
  <si>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</si>
  <si>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</si>
  <si>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</si>
  <si>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</si>
  <si>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</si>
  <si>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</si>
  <si>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</si>
  <si>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</si>
  <si>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</si>
  <si>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</si>
  <si>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</si>
  <si>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</si>
  <si>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</si>
  <si>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</si>
  <si>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</si>
  <si>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</si>
  <si>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</si>
  <si>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</si>
  <si>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</si>
  <si>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</si>
  <si>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</si>
  <si>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</si>
  <si>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</si>
  <si>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</si>
  <si>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</si>
  <si>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</si>
  <si>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</si>
  <si>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</si>
  <si>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</si>
  <si>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</si>
  <si>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</si>
  <si>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</si>
  <si>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</si>
  <si>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</si>
  <si>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</si>
  <si>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</si>
  <si>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</si>
  <si>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</si>
  <si>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</si>
  <si>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</si>
  <si>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</si>
  <si>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</si>
  <si>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</si>
  <si>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</si>
  <si>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</si>
  <si>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</si>
  <si>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</si>
  <si>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</si>
  <si>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</si>
  <si>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</si>
  <si>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</si>
  <si>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</si>
  <si>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</si>
  <si>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</si>
  <si>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</si>
  <si>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</si>
  <si>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</si>
  <si>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</si>
  <si>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</si>
  <si>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</si>
  <si>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</si>
  <si>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</si>
  <si>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</si>
  <si>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</si>
  <si>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</si>
  <si>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</si>
  <si>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</si>
  <si>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</si>
  <si>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</si>
  <si>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</si>
  <si>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</si>
  <si>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</si>
  <si>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</si>
  <si>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</si>
  <si>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</si>
  <si>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</si>
  <si>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</si>
  <si>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</si>
  <si>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</si>
  <si>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</si>
  <si>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</si>
  <si>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</si>
  <si>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</si>
  <si>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</si>
  <si>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</si>
  <si>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</si>
  <si>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</si>
  <si>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</si>
  <si>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</si>
  <si>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</si>
  <si>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</si>
  <si>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</si>
  <si>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</si>
  <si>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</si>
  <si>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</si>
  <si>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</si>
  <si>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</si>
  <si>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</si>
  <si>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</si>
  <si>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</si>
  <si>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</si>
  <si>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</si>
  <si>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</si>
  <si>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</si>
  <si>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</si>
  <si>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</si>
  <si>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</si>
  <si>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</si>
  <si>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</si>
  <si>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</si>
  <si>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</si>
  <si>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</si>
  <si>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</si>
  <si>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</si>
  <si>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</si>
  <si>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</si>
  <si>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</si>
  <si>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</si>
  <si>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</si>
  <si>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</si>
  <si>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</si>
  <si>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</si>
  <si>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</si>
  <si>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</si>
  <si>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</si>
  <si>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</si>
  <si>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</si>
  <si>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</si>
  <si>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</si>
  <si>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</si>
  <si>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</si>
  <si>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</si>
  <si>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</si>
  <si>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</si>
  <si>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</si>
  <si>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</si>
  <si>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</si>
  <si>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</si>
  <si>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</si>
  <si>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</si>
  <si>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</si>
  <si>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</si>
  <si>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</si>
  <si>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</si>
  <si>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</si>
  <si>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</si>
  <si>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</si>
  <si>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</si>
  <si>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</si>
  <si>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</si>
  <si>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</si>
  <si>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</si>
  <si>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</si>
  <si>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</si>
  <si>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</si>
  <si>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</si>
  <si>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</si>
  <si>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</si>
  <si>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</si>
  <si>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</si>
  <si>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</si>
  <si>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</si>
  <si>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</si>
  <si>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</si>
  <si>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</si>
  <si>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</si>
  <si>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</si>
  <si>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</si>
  <si>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</si>
  <si>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</si>
  <si>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</si>
  <si>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</si>
  <si>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</si>
  <si>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</si>
  <si>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</si>
  <si>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</si>
  <si>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</si>
  <si>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</si>
  <si>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</si>
  <si>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</si>
  <si>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</si>
  <si>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</si>
  <si>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</si>
  <si>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</si>
  <si>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</si>
  <si>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</si>
  <si>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</si>
  <si>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</si>
  <si>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</si>
  <si>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</si>
  <si>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</si>
  <si>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</si>
  <si>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</si>
  <si>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</si>
  <si>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</si>
  <si>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</si>
  <si>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</si>
  <si>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</si>
  <si>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</si>
  <si>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</si>
  <si>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</si>
  <si>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</si>
  <si>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</si>
  <si>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</si>
  <si>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</si>
  <si>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</si>
  <si>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</si>
  <si>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</si>
  <si>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</si>
  <si>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</si>
  <si>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</si>
  <si>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</si>
  <si>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</si>
  <si>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</si>
  <si>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</si>
  <si>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</si>
  <si>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</si>
  <si>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</si>
  <si>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</si>
  <si>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</si>
  <si>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</si>
  <si>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</si>
  <si>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</si>
  <si>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</si>
  <si>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</si>
  <si>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</si>
  <si>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</si>
  <si>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</si>
  <si>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</si>
  <si>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</si>
  <si>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</si>
  <si>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</si>
  <si>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</si>
  <si>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</si>
  <si>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</si>
  <si>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</si>
  <si>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</si>
  <si>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</si>
  <si>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</si>
  <si>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</si>
  <si>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</si>
  <si>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</si>
  <si>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</si>
  <si>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</si>
  <si>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</si>
  <si>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</si>
  <si>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</si>
  <si>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</si>
  <si>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</si>
  <si>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</si>
  <si>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</si>
  <si>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</si>
  <si>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</si>
  <si>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</si>
  <si>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</si>
  <si>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</si>
  <si>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</si>
  <si>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</si>
  <si>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</si>
  <si>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</si>
  <si>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</si>
  <si>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</si>
  <si>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</si>
  <si>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</si>
  <si>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</si>
  <si>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</si>
  <si>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</si>
  <si>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</si>
  <si>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</si>
  <si>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</si>
  <si>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</si>
  <si>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</si>
  <si>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</si>
  <si>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</si>
  <si>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</si>
  <si>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</si>
  <si>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</si>
  <si>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</si>
  <si>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</si>
  <si>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</si>
  <si>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</si>
  <si>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</si>
  <si>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</si>
  <si>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</si>
  <si>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</si>
  <si>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</si>
  <si>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</si>
  <si>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</si>
  <si>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</si>
  <si>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</si>
  <si>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</si>
  <si>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</si>
  <si>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</si>
  <si>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</si>
  <si>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</si>
  <si>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</si>
  <si>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</si>
  <si>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</si>
  <si>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</si>
  <si>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</si>
  <si>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</si>
  <si>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</si>
  <si>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</si>
  <si>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</si>
  <si>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</si>
  <si>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</si>
  <si>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</si>
  <si>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</si>
  <si>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</si>
  <si>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</si>
  <si>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</si>
  <si>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</si>
  <si>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</si>
  <si>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</si>
  <si>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</si>
  <si>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</si>
  <si>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</si>
  <si>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</si>
  <si>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</si>
  <si>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</si>
  <si>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</si>
  <si>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</si>
  <si>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</si>
  <si>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</si>
  <si>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</si>
  <si>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</si>
  <si>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</si>
  <si>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</si>
  <si>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</si>
  <si>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</si>
  <si>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</si>
  <si>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</si>
  <si>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</si>
  <si>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</si>
  <si>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</si>
  <si>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</si>
  <si>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</si>
  <si>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</si>
  <si>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</si>
  <si>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</si>
  <si>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</si>
  <si>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</si>
  <si>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</si>
  <si>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</si>
  <si>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</si>
  <si>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</si>
  <si>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</si>
  <si>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</si>
  <si>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</si>
  <si>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</si>
  <si>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</si>
  <si>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</si>
  <si>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</si>
  <si>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</si>
  <si>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</si>
  <si>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</si>
  <si>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</si>
  <si>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</si>
  <si>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</si>
  <si>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</si>
  <si>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</si>
  <si>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</si>
  <si>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</si>
  <si>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</si>
  <si>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</si>
  <si>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</si>
  <si>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</si>
  <si>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</si>
  <si>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</si>
  <si>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</si>
  <si>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</si>
  <si>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</si>
  <si>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</si>
  <si>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</si>
  <si>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</si>
  <si>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</si>
  <si>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</si>
  <si>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</si>
  <si>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</si>
  <si>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</si>
  <si>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</si>
  <si>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</si>
  <si>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</si>
  <si>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</si>
  <si>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</si>
  <si>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</si>
  <si>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</si>
  <si>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</si>
  <si>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</si>
  <si>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</si>
  <si>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</si>
  <si>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</si>
  <si>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</si>
  <si>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</si>
  <si>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</si>
  <si>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</si>
  <si>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</si>
  <si>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</si>
  <si>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</si>
  <si>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</si>
  <si>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</si>
  <si>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</si>
  <si>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</si>
  <si>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</si>
  <si>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</si>
  <si>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</si>
  <si>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</si>
  <si>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</si>
  <si>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</si>
  <si>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</si>
  <si>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</si>
  <si>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</si>
  <si>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</si>
  <si>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</si>
  <si>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</si>
  <si>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</si>
  <si>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</si>
  <si>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</si>
  <si>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</si>
  <si>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</si>
  <si>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</si>
  <si>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</si>
  <si>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</si>
  <si>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</si>
  <si>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</si>
  <si>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</si>
  <si>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</si>
  <si>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</si>
  <si>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</si>
  <si>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</si>
  <si>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</si>
  <si>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</si>
  <si>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</si>
  <si>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</si>
  <si>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</si>
  <si>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</si>
  <si>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</si>
  <si>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</si>
  <si>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</si>
  <si>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</si>
  <si>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</si>
  <si>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</si>
  <si>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</si>
  <si>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</si>
  <si>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</si>
  <si>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</si>
  <si>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</si>
  <si>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</si>
  <si>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</si>
  <si>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</si>
  <si>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</si>
  <si>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</si>
  <si>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</si>
  <si>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</si>
  <si>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</si>
  <si>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</si>
  <si>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</si>
  <si>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</si>
  <si>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</si>
  <si>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</si>
  <si>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</si>
  <si>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</si>
  <si>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</si>
  <si>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</si>
  <si>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</si>
  <si>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</si>
  <si>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</si>
  <si>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</si>
  <si>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</si>
  <si>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</si>
  <si>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</si>
  <si>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</si>
  <si>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</si>
  <si>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</si>
  <si>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</si>
  <si>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</si>
  <si>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</si>
  <si>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</si>
  <si>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</si>
  <si>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</si>
  <si>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</si>
  <si>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</si>
  <si>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</si>
  <si>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</si>
  <si>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</si>
  <si>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</si>
  <si>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</si>
  <si>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</si>
  <si>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</si>
  <si>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</si>
  <si>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</si>
  <si>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</si>
  <si>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</si>
  <si>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</si>
  <si>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</si>
  <si>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</si>
  <si>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</si>
  <si>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</si>
  <si>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</si>
  <si>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</si>
  <si>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</si>
  <si>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</si>
  <si>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</si>
  <si>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</si>
  <si>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</si>
  <si>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</si>
  <si>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</si>
  <si>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</si>
  <si>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</si>
  <si>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</si>
  <si>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</si>
  <si>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</si>
  <si>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</si>
  <si>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</si>
  <si>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</si>
  <si>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</si>
  <si>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</si>
  <si>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</si>
  <si>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</si>
  <si>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</si>
  <si>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</si>
  <si>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</si>
  <si>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</si>
  <si>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</si>
  <si>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</si>
  <si>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</si>
  <si>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</si>
  <si>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</si>
  <si>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</si>
  <si>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</si>
  <si>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</si>
  <si>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</si>
  <si>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</si>
  <si>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</si>
  <si>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</si>
  <si>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</si>
  <si>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</si>
  <si>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</si>
  <si>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</si>
  <si>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</si>
  <si>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</si>
  <si>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</si>
  <si>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</si>
  <si>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</si>
  <si>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</si>
  <si>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</si>
  <si>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</si>
  <si>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</si>
  <si>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</si>
  <si>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</si>
  <si>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</si>
  <si>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</si>
  <si>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</si>
  <si>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</si>
  <si>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</si>
  <si>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</si>
  <si>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</si>
  <si>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</si>
  <si>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</si>
  <si>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</si>
  <si>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</si>
  <si>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</si>
  <si>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</si>
  <si>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</si>
  <si>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</si>
  <si>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</si>
  <si>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</si>
  <si>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</si>
  <si>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</si>
  <si>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</si>
  <si>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</si>
  <si>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</si>
  <si>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</si>
  <si>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</si>
  <si>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</si>
  <si>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</si>
  <si>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</si>
  <si>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</si>
  <si>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</si>
  <si>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</si>
  <si>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</si>
  <si>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</si>
  <si>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</si>
  <si>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</si>
  <si>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</si>
  <si>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</si>
  <si>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</si>
  <si>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</si>
  <si>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</si>
  <si>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</si>
  <si>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</si>
  <si>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</si>
  <si>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</si>
  <si>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</si>
  <si>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</si>
  <si>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</si>
  <si>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</si>
  <si>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</si>
  <si>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</si>
  <si>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</si>
  <si>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</si>
  <si>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</si>
  <si>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</si>
  <si>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</si>
  <si>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</si>
  <si>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</si>
  <si>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</si>
  <si>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</si>
  <si>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</si>
  <si>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</si>
  <si>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</si>
  <si>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</si>
  <si>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</si>
  <si>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</si>
  <si>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</si>
  <si>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</si>
  <si>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</si>
  <si>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</si>
  <si>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</si>
  <si>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</si>
  <si>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</si>
  <si>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</si>
  <si>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</si>
  <si>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</si>
  <si>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</si>
  <si>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</si>
  <si>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</si>
  <si>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</si>
  <si>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</si>
  <si>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</si>
  <si>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</si>
  <si>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</si>
  <si>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</si>
  <si>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</si>
  <si>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</si>
  <si>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</si>
  <si>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</si>
  <si>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</si>
  <si>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</si>
  <si>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</si>
  <si>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</si>
  <si>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</si>
  <si>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</si>
  <si>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</si>
  <si>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</si>
  <si>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</si>
  <si>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</si>
  <si>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</si>
  <si>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</si>
  <si>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</si>
  <si>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</si>
  <si>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</si>
  <si>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</si>
  <si>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</si>
  <si>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</si>
  <si>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</si>
  <si>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</si>
  <si>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</si>
  <si>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</si>
  <si>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</si>
  <si>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</si>
  <si>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</si>
  <si>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</si>
  <si>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</si>
  <si>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</si>
  <si>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</si>
  <si>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</si>
  <si>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</si>
  <si>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</si>
  <si>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</si>
  <si>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</si>
  <si>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</si>
  <si>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</si>
  <si>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</si>
  <si>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</si>
  <si>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</si>
  <si>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</si>
  <si>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</si>
  <si>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</si>
  <si>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</si>
  <si>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</si>
  <si>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</si>
  <si>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</si>
  <si>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</si>
  <si>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</si>
  <si>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</si>
  <si>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</si>
  <si>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</si>
  <si>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</si>
  <si>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</si>
  <si>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</si>
  <si>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</si>
  <si>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</si>
  <si>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</si>
  <si>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</si>
  <si>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</si>
  <si>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</si>
  <si>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</si>
  <si>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</si>
  <si>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</si>
  <si>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</si>
  <si>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</si>
  <si>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</si>
  <si>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</si>
  <si>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</si>
  <si>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</si>
  <si>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</si>
  <si>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</si>
  <si>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</si>
  <si>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</si>
  <si>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</si>
  <si>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</si>
  <si>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</si>
  <si>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</si>
  <si>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</si>
  <si>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</si>
  <si>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</si>
  <si>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</si>
  <si>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</si>
  <si>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</si>
  <si>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</si>
  <si>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</si>
  <si>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</si>
  <si>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</si>
  <si>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</si>
  <si>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</si>
  <si>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</si>
  <si>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</si>
  <si>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</si>
  <si>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</si>
  <si>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</si>
  <si>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</si>
  <si>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</si>
  <si>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</si>
  <si>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</si>
  <si>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</si>
  <si>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</si>
  <si>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</si>
  <si>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</si>
  <si>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</si>
  <si>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</si>
  <si>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</si>
  <si>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</si>
  <si>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</si>
  <si>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</si>
  <si>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</si>
  <si>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</si>
  <si>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</si>
  <si>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</si>
  <si>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</si>
  <si>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</si>
  <si>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</si>
  <si>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</si>
  <si>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</si>
  <si>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</si>
  <si>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</si>
  <si>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</si>
  <si>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</si>
  <si>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</si>
  <si>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</si>
  <si>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</si>
  <si>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</si>
  <si>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</si>
  <si>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</si>
  <si>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</si>
  <si>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</si>
  <si>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</si>
  <si>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</si>
  <si>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</si>
  <si>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</si>
  <si>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</si>
  <si>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</si>
  <si>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</si>
  <si>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</si>
  <si>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</si>
  <si>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</si>
  <si>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</si>
  <si>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</si>
  <si>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</si>
  <si>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</si>
  <si>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</si>
  <si>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</si>
  <si>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</si>
  <si>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</si>
  <si>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</si>
  <si>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</si>
  <si>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</si>
  <si>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</si>
  <si>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</si>
  <si>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</si>
  <si>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</si>
  <si>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</si>
  <si>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</si>
  <si>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</si>
  <si>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</si>
  <si>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</si>
  <si>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</si>
  <si>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</si>
  <si>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</si>
  <si>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</si>
  <si>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</si>
  <si>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</si>
  <si>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</si>
  <si>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</si>
  <si>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</si>
  <si>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</si>
  <si>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</si>
  <si>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</si>
  <si>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</si>
  <si>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</si>
  <si>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</si>
  <si>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</si>
  <si>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</si>
  <si>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</si>
  <si>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</si>
  <si>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</si>
  <si>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</si>
  <si>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</si>
  <si>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</si>
  <si>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</si>
  <si>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</si>
  <si>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</si>
  <si>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</si>
  <si>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</si>
  <si>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</si>
  <si>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</si>
  <si>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</si>
  <si>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</si>
  <si>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</si>
  <si>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</si>
  <si>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</si>
  <si>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</si>
  <si>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</si>
  <si>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</si>
  <si>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</si>
  <si>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</si>
  <si>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</si>
  <si>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</si>
  <si>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</si>
  <si>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</si>
  <si>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</si>
  <si>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</si>
  <si>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</si>
  <si>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</si>
  <si>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</si>
  <si>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</si>
  <si>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</si>
  <si>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</si>
  <si>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</si>
  <si>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</si>
  <si>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</si>
  <si>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</si>
  <si>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</si>
  <si>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</si>
  <si>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</si>
  <si>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</si>
  <si>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</si>
  <si>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</si>
  <si>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</si>
  <si>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</si>
  <si>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</si>
  <si>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</si>
  <si>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</si>
  <si>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</si>
  <si>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</si>
  <si>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</si>
  <si>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</si>
  <si>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</si>
  <si>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</si>
  <si>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</si>
  <si>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</si>
  <si>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</si>
  <si>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</si>
  <si>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</si>
  <si>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</si>
  <si>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</si>
  <si>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</si>
  <si>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</si>
  <si>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</si>
  <si>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</si>
  <si>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</si>
  <si>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</si>
  <si>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</si>
  <si>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</si>
  <si>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</si>
  <si>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</si>
  <si>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</si>
  <si>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</si>
  <si>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</si>
  <si>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</si>
  <si>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</si>
  <si>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</si>
  <si>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</si>
  <si>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</si>
  <si>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</si>
  <si>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</si>
  <si>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</si>
  <si>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</si>
  <si>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</si>
  <si>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</si>
  <si>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</si>
  <si>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</si>
  <si>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</si>
  <si>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</si>
  <si>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</si>
  <si>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</si>
  <si>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</si>
  <si>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</si>
  <si>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</si>
  <si>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</si>
  <si>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</si>
  <si>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</si>
  <si>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</si>
  <si>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</si>
  <si>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</si>
  <si>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</si>
  <si>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</si>
  <si>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</si>
  <si>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</si>
  <si>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</si>
  <si>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</si>
  <si>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</si>
  <si>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</si>
  <si>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</si>
  <si>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</si>
  <si>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</si>
  <si>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</si>
  <si>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</si>
  <si>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</si>
  <si>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</si>
  <si>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</si>
  <si>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</si>
  <si>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</si>
  <si>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</si>
  <si>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</si>
  <si>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</si>
  <si>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</si>
  <si>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</si>
  <si>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</si>
  <si>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</si>
  <si>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</si>
  <si>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</si>
  <si>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</si>
  <si>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</si>
  <si>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</si>
  <si>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</si>
  <si>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</si>
  <si>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</si>
  <si>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</si>
  <si>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</si>
  <si>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</si>
  <si>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</si>
  <si>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</si>
  <si>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</si>
  <si>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</si>
  <si>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</si>
  <si>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</si>
  <si>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</si>
  <si>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</si>
  <si>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</si>
  <si>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</si>
  <si>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</si>
  <si>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</si>
  <si>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</si>
  <si>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</si>
  <si>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</si>
  <si>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</si>
  <si>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</si>
  <si>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</si>
  <si>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</si>
  <si>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</si>
  <si>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</si>
  <si>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</si>
  <si>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</si>
  <si>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</si>
  <si>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</si>
  <si>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</si>
  <si>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</si>
  <si>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</si>
  <si>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</si>
  <si>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</si>
  <si>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</si>
  <si>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</si>
  <si>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</si>
  <si>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</si>
  <si>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</si>
  <si>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</si>
  <si>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</si>
  <si>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</si>
  <si>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</si>
  <si>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</si>
  <si>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</si>
  <si>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</si>
  <si>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</si>
  <si>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</si>
  <si>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</si>
  <si>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</si>
  <si>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</si>
  <si>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</si>
  <si>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</si>
  <si>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</si>
  <si>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</si>
  <si>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</si>
  <si>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</si>
  <si>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</si>
  <si>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</si>
  <si>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</si>
  <si>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</si>
  <si>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</si>
  <si>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</si>
  <si>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</si>
  <si>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</si>
  <si>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</si>
  <si>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</si>
  <si>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</si>
  <si>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</si>
  <si>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</si>
  <si>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</si>
  <si>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</si>
  <si>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</si>
  <si>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</si>
  <si>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</si>
  <si>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</si>
  <si>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</si>
  <si>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</si>
  <si>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</si>
  <si>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</si>
  <si>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</si>
  <si>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</si>
  <si>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</si>
  <si>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</si>
  <si>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</si>
  <si>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</si>
  <si>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</si>
  <si>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</si>
  <si>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</si>
  <si>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</si>
  <si>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</si>
  <si>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</si>
  <si>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</si>
  <si>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</si>
  <si>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</si>
  <si>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</si>
  <si>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</si>
  <si>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</si>
  <si>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</si>
  <si>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</si>
  <si>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</si>
  <si>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</si>
  <si>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</si>
  <si>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</si>
  <si>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</si>
  <si>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</si>
  <si>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</si>
  <si>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</si>
  <si>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</si>
  <si>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</si>
  <si>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</si>
  <si>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</si>
  <si>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</si>
  <si>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</si>
  <si>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</si>
  <si>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</si>
  <si>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</si>
  <si>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</si>
  <si>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</si>
  <si>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</si>
  <si>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</si>
  <si>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</si>
  <si>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</si>
  <si>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</si>
  <si>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</si>
  <si>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</si>
  <si>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</si>
  <si>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</si>
  <si>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</si>
  <si>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</si>
  <si>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</si>
  <si>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</si>
  <si>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</si>
  <si>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</si>
  <si>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</si>
  <si>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</si>
  <si>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</si>
  <si>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</si>
  <si>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</si>
  <si>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</si>
  <si>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</si>
  <si>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</si>
  <si>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</si>
  <si>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</si>
  <si>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</si>
  <si>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</si>
  <si>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</si>
  <si>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</si>
  <si>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</si>
  <si>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</si>
  <si>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</si>
  <si>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</si>
  <si>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</si>
  <si>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</si>
  <si>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</si>
  <si>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</si>
  <si>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</si>
  <si>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</si>
  <si>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</si>
  <si>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</si>
  <si>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</si>
  <si>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</si>
  <si>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</si>
  <si>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</si>
  <si>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</si>
  <si>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</si>
  <si>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</si>
  <si>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</si>
  <si>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</si>
  <si>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</si>
  <si>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</si>
  <si>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</si>
  <si>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</si>
  <si>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</si>
  <si>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</si>
  <si>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</si>
  <si>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</si>
  <si>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</si>
  <si>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</si>
  <si>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</si>
  <si>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</si>
  <si>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</si>
  <si>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</si>
  <si>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</si>
  <si>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</si>
  <si>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</si>
  <si>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</si>
  <si>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</si>
  <si>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</si>
  <si>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</si>
  <si>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</si>
  <si>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</si>
  <si>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</si>
  <si>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</si>
  <si>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</si>
  <si>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</si>
  <si>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</si>
  <si>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</si>
  <si>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</si>
  <si>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</si>
  <si>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</si>
  <si>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</si>
  <si>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</si>
  <si>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</si>
  <si>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</si>
  <si>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</si>
  <si>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</si>
  <si>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</si>
  <si>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</si>
  <si>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</si>
  <si>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</si>
  <si>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</si>
  <si>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</si>
  <si>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</si>
  <si>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</si>
  <si>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</si>
  <si>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</si>
  <si>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</si>
  <si>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</si>
  <si>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</si>
  <si>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</si>
  <si>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</si>
  <si>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</si>
  <si>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</si>
  <si>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</si>
  <si>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</si>
  <si>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</si>
  <si>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</si>
  <si>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</si>
  <si>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</si>
  <si>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</si>
  <si>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</si>
  <si>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</si>
  <si>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</si>
  <si>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</si>
  <si>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</si>
  <si>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</si>
  <si>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</si>
  <si>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</si>
  <si>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</si>
  <si>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</si>
  <si>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</si>
  <si>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</si>
  <si>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</si>
  <si>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</si>
  <si>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</si>
  <si>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</si>
  <si>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</si>
  <si>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</si>
  <si>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</si>
  <si>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</si>
  <si>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</si>
  <si>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</si>
  <si>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</si>
  <si>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</si>
  <si>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</si>
  <si>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</si>
  <si>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</si>
  <si>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</si>
  <si>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</si>
  <si>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</si>
  <si>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</si>
  <si>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</si>
  <si>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</si>
  <si>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</si>
  <si>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</si>
  <si>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</si>
  <si>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</si>
  <si>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</si>
  <si>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</si>
  <si>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</si>
  <si>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</si>
  <si>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</si>
  <si>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</si>
  <si>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</si>
  <si>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</si>
  <si>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</si>
  <si>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</si>
  <si>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</si>
  <si>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</si>
  <si>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</si>
  <si>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</si>
  <si>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</si>
  <si>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</si>
  <si>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</si>
  <si>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</si>
  <si>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</si>
  <si>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</si>
  <si>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</si>
  <si>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</si>
  <si>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</si>
  <si>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</si>
  <si>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</si>
  <si>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</si>
  <si>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</si>
  <si>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</si>
  <si>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</si>
  <si>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</si>
  <si>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</si>
  <si>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</si>
  <si>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</si>
  <si>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</si>
  <si>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</si>
  <si>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</si>
  <si>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</si>
  <si>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</si>
  <si>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</si>
  <si>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</si>
  <si>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</si>
  <si>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</si>
  <si>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</si>
  <si>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</si>
  <si>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</si>
  <si>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</si>
  <si>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</si>
  <si>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</si>
  <si>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</si>
  <si>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</si>
  <si>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</si>
  <si>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</si>
  <si>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</si>
  <si>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</si>
  <si>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</si>
  <si>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</si>
  <si>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</si>
  <si>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</si>
  <si>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</si>
  <si>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</si>
  <si>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</si>
  <si>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</si>
  <si>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</si>
  <si>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</si>
  <si>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</si>
  <si>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</si>
  <si>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</si>
  <si>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</si>
  <si>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</si>
  <si>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</si>
  <si>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</si>
  <si>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</si>
  <si>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</si>
  <si>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</si>
  <si>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</si>
  <si>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</si>
  <si>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</si>
  <si>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</si>
  <si>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</si>
  <si>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</si>
  <si>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</si>
  <si>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</si>
  <si>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</si>
  <si>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</si>
  <si>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</si>
  <si>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</si>
  <si>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</si>
  <si>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</si>
  <si>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</si>
  <si>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</si>
  <si>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</si>
  <si>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</si>
  <si>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</si>
  <si>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</si>
  <si>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</si>
  <si>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</si>
  <si>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</si>
  <si>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</si>
  <si>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</si>
  <si>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</si>
  <si>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</si>
  <si>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</si>
  <si>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</si>
  <si>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</si>
  <si>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</si>
  <si>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</si>
  <si>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</si>
  <si>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</si>
  <si>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</si>
  <si>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</si>
  <si>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</si>
  <si>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</si>
  <si>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</si>
  <si>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</si>
  <si>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</si>
  <si>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</si>
  <si>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</si>
  <si>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</si>
  <si>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</si>
  <si>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</si>
  <si>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</si>
  <si>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</si>
  <si>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</si>
  <si>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</si>
  <si>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</si>
  <si>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</si>
  <si>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</si>
  <si>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</si>
  <si>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</si>
  <si>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</si>
  <si>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</si>
  <si>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</si>
  <si>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</si>
  <si>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</si>
  <si>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</si>
  <si>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</si>
  <si>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</si>
  <si>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</si>
  <si>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</si>
  <si>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</si>
  <si>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</si>
  <si>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</si>
  <si>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</si>
  <si>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</si>
  <si>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</si>
  <si>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</si>
  <si>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</si>
  <si>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</si>
  <si>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</si>
  <si>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</si>
  <si>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</si>
  <si>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</si>
  <si>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</si>
  <si>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</si>
  <si>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</si>
  <si>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</si>
  <si>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</si>
  <si>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</si>
  <si>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</si>
  <si>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</si>
  <si>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</si>
  <si>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</si>
  <si>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</si>
  <si>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</si>
  <si>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</si>
  <si>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</si>
  <si>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</si>
  <si>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</si>
  <si>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</si>
  <si>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</si>
  <si>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</si>
  <si>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</si>
  <si>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</si>
  <si>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</si>
  <si>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</si>
  <si>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</si>
  <si>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</si>
  <si>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</si>
  <si>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</si>
  <si>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</si>
  <si>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</si>
  <si>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</si>
  <si>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</si>
  <si>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</si>
  <si>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</si>
  <si>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</si>
  <si>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</si>
  <si>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</si>
  <si>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</si>
  <si>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</si>
  <si>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</si>
  <si>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</si>
  <si>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</si>
  <si>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</si>
  <si>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</si>
  <si>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</si>
  <si>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</si>
  <si>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</si>
  <si>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</si>
  <si>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</si>
  <si>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</si>
  <si>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</si>
  <si>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</si>
  <si>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</si>
  <si>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</si>
  <si>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</si>
  <si>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</si>
  <si>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</si>
  <si>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</si>
  <si>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</si>
  <si>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</si>
  <si>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</si>
  <si>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</si>
  <si>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</si>
  <si>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</si>
  <si>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</si>
  <si>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</si>
  <si>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</si>
  <si>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</si>
  <si>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</si>
  <si>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</si>
  <si>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</si>
  <si>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</si>
  <si>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</si>
  <si>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</si>
  <si>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</si>
  <si>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</si>
  <si>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</si>
  <si>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</si>
  <si>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</si>
  <si>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</si>
  <si>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</si>
  <si>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</si>
  <si>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</si>
  <si>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</si>
  <si>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</si>
  <si>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</si>
  <si>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</si>
  <si>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</si>
  <si>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</si>
  <si>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</si>
  <si>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</si>
  <si>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</si>
  <si>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</si>
  <si>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</si>
  <si>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</si>
  <si>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</si>
  <si>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</si>
  <si>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</si>
  <si>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</si>
  <si>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</si>
  <si>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</si>
  <si>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</si>
  <si>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</si>
  <si>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</si>
  <si>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</si>
  <si>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</si>
  <si>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</si>
  <si>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</si>
  <si>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</si>
  <si>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</si>
  <si>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</si>
  <si>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</si>
  <si>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</si>
  <si>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</si>
  <si>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</si>
  <si>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</si>
  <si>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</si>
  <si>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</si>
  <si>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</si>
  <si>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</si>
  <si>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</si>
  <si>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</si>
  <si>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</si>
  <si>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</si>
  <si>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</si>
  <si>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</si>
  <si>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</si>
  <si>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</si>
  <si>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</si>
  <si>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</si>
  <si>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</si>
  <si>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</si>
  <si>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</si>
  <si>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</si>
  <si>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</si>
  <si>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</si>
  <si>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</si>
  <si>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</si>
  <si>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</si>
  <si>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</si>
  <si>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</si>
  <si>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</si>
  <si>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</si>
  <si>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</si>
  <si>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</si>
  <si>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</si>
  <si>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</si>
  <si>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</si>
  <si>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</si>
  <si>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</si>
  <si>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</si>
  <si>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</si>
  <si>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</si>
  <si>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</si>
  <si>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</si>
  <si>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</si>
  <si>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</si>
  <si>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</si>
  <si>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</si>
  <si>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</si>
  <si>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</si>
  <si>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</si>
  <si>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</si>
  <si>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</si>
  <si>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</si>
  <si>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</si>
  <si>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</si>
  <si>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</si>
  <si>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</si>
  <si>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</si>
  <si>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</si>
  <si>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</si>
  <si>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</si>
  <si>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</si>
  <si>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</si>
  <si>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</si>
  <si>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</si>
  <si>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</si>
  <si>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</si>
  <si>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</si>
  <si>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</si>
  <si>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</si>
  <si>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</si>
  <si>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</si>
  <si>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</si>
  <si>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</si>
  <si>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</si>
  <si>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</si>
  <si>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</si>
  <si>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</si>
  <si>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</si>
  <si>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</si>
  <si>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</si>
  <si>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</si>
  <si>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</si>
  <si>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</si>
  <si>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</si>
  <si>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</si>
  <si>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</si>
  <si>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</si>
  <si>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</si>
  <si>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</si>
  <si>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</si>
  <si>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</si>
  <si>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</si>
  <si>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</si>
  <si>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</si>
  <si>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</si>
  <si>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</si>
  <si>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</si>
  <si>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</si>
  <si>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</si>
  <si>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</si>
  <si>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</si>
  <si>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</si>
  <si>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</si>
  <si>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</si>
  <si>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</si>
  <si>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</si>
  <si>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</si>
  <si>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</si>
  <si>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</si>
  <si>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</si>
  <si>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</si>
  <si>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</si>
  <si>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</si>
  <si>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</si>
  <si>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</si>
  <si>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</si>
  <si>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</si>
  <si>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</si>
  <si>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</si>
  <si>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</si>
  <si>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</si>
  <si>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</si>
  <si>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</si>
  <si>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</si>
  <si>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</si>
  <si>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</si>
  <si>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</si>
  <si>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</si>
  <si>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</si>
  <si>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</si>
  <si>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</si>
  <si>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</si>
  <si>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</si>
  <si>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</si>
  <si>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</si>
  <si>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</si>
  <si>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</si>
  <si>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</si>
  <si>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</si>
  <si>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</si>
  <si>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</si>
  <si>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</si>
  <si>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</si>
  <si>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</si>
  <si>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</si>
  <si>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</si>
  <si>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</si>
  <si>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</si>
  <si>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</si>
  <si>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</si>
  <si>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</si>
  <si>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</si>
  <si>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</si>
  <si>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</si>
  <si>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</si>
  <si>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</si>
  <si>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</si>
  <si>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</si>
  <si>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</si>
  <si>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</si>
  <si>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</si>
  <si>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</si>
  <si>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</si>
  <si>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</si>
  <si>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</si>
  <si>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</si>
  <si>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</si>
  <si>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</si>
  <si>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</si>
  <si>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</si>
  <si>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</si>
  <si>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</si>
  <si>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</si>
  <si>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</si>
  <si>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</si>
  <si>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</si>
  <si>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</si>
  <si>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</si>
  <si>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</si>
  <si>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</si>
  <si>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</si>
  <si>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</si>
  <si>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</si>
  <si>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</si>
  <si>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</si>
  <si>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</si>
  <si>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</si>
  <si>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</si>
  <si>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</si>
  <si>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</si>
  <si>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</si>
  <si>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</si>
  <si>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</si>
  <si>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</si>
  <si>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</si>
  <si>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</si>
  <si>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</si>
  <si>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</si>
  <si>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</si>
  <si>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</si>
  <si>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</si>
  <si>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</si>
  <si>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</si>
  <si>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</si>
  <si>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</si>
  <si>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</si>
  <si>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</si>
  <si>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</si>
  <si>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</si>
  <si>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</si>
  <si>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</si>
  <si>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</si>
  <si>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</si>
  <si>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</si>
  <si>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</si>
  <si>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</si>
  <si>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</si>
  <si>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</si>
  <si>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</si>
  <si>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</si>
  <si>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</si>
  <si>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</si>
  <si>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</si>
  <si>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</si>
  <si>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</si>
  <si>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</si>
  <si>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</si>
  <si>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</si>
  <si>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</si>
  <si>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</si>
  <si>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</si>
  <si>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</si>
  <si>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</si>
  <si>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</si>
  <si>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</si>
  <si>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</si>
  <si>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</si>
  <si>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</si>
  <si>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</si>
  <si>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</si>
  <si>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</si>
  <si>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</si>
  <si>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</si>
  <si>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</si>
  <si>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</si>
  <si>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</si>
  <si>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</si>
  <si>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</si>
  <si>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</si>
  <si>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</si>
  <si>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</si>
  <si>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</si>
  <si>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</si>
  <si>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</si>
  <si>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</si>
  <si>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</si>
  <si>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</si>
  <si>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</si>
  <si>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</si>
  <si>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</si>
  <si>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</si>
  <si>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</si>
  <si>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</si>
  <si>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</si>
  <si>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</si>
  <si>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</si>
  <si>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</si>
  <si>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</si>
  <si>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</si>
  <si>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</si>
  <si>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</si>
  <si>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</si>
  <si>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</si>
  <si>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</si>
  <si>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</si>
  <si>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</si>
  <si>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</si>
  <si>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</si>
  <si>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</si>
  <si>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</si>
  <si>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</si>
  <si>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</si>
  <si>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</si>
  <si>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</si>
  <si>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</si>
  <si>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</si>
  <si>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</si>
  <si>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</si>
  <si>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</si>
  <si>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</si>
  <si>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</si>
  <si>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</si>
  <si>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</si>
  <si>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</si>
  <si>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</si>
  <si>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</si>
  <si>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</si>
  <si>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</si>
  <si>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</si>
  <si>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</si>
  <si>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</si>
  <si>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</si>
  <si>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</si>
  <si>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</si>
  <si>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</si>
  <si>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</si>
  <si>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</si>
  <si>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</si>
  <si>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</si>
  <si>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</si>
  <si>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</si>
  <si>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</si>
  <si>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</si>
  <si>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</si>
  <si>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</si>
  <si>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</si>
  <si>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</si>
  <si>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</si>
  <si>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</si>
  <si>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</si>
  <si>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</si>
  <si>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</si>
  <si>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</si>
  <si>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</si>
  <si>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</si>
  <si>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</si>
  <si>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</si>
  <si>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</si>
  <si>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</si>
  <si>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</si>
  <si>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</si>
  <si>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</si>
  <si>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</si>
  <si>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</si>
  <si>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</si>
  <si>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</si>
  <si>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</si>
  <si>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</si>
  <si>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</si>
  <si>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</si>
  <si>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</si>
  <si>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</si>
  <si>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</si>
  <si>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</si>
  <si>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</si>
  <si>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</si>
  <si>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</si>
  <si>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</si>
  <si>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</si>
  <si>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</si>
  <si>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</si>
  <si>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</si>
  <si>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</si>
  <si>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</si>
  <si>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</si>
  <si>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</si>
  <si>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</si>
  <si>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</si>
  <si>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</si>
  <si>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</si>
  <si>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</si>
  <si>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</si>
  <si>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</si>
  <si>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</si>
  <si>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</si>
  <si>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</si>
  <si>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</si>
  <si>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</si>
  <si>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</si>
  <si>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</si>
  <si>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</si>
  <si>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</si>
  <si>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</si>
  <si>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</si>
  <si>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</si>
  <si>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</si>
  <si>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</si>
  <si>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</si>
  <si>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</si>
  <si>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</si>
  <si>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</si>
  <si>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</si>
  <si>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</si>
  <si>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</si>
  <si>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</si>
  <si>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</si>
  <si>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</si>
  <si>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</si>
  <si>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</si>
  <si>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</si>
  <si>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</si>
  <si>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</si>
  <si>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</si>
  <si>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</si>
  <si>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</si>
  <si>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</si>
  <si>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</si>
  <si>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</si>
  <si>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</si>
  <si>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</si>
  <si>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</si>
  <si>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</si>
  <si>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</si>
  <si>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</si>
  <si>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</si>
  <si>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</si>
  <si>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</si>
  <si>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</si>
  <si>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</si>
  <si>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</si>
  <si>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</si>
  <si>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</si>
  <si>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</si>
  <si>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</si>
  <si>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</si>
  <si>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</si>
  <si>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</si>
  <si>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</si>
  <si>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</si>
  <si>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</si>
  <si>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</si>
  <si>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</si>
  <si>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</si>
  <si>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</si>
  <si>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</si>
  <si>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</si>
  <si>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</si>
  <si>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</si>
  <si>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</si>
  <si>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</si>
  <si>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</si>
  <si>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</si>
  <si>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</si>
  <si>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</si>
  <si>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</si>
  <si>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</si>
  <si>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</si>
  <si>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</si>
  <si>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</si>
  <si>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</si>
  <si>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</si>
  <si>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</si>
  <si>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</si>
  <si>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</si>
  <si>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</si>
  <si>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</si>
  <si>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</si>
  <si>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</si>
  <si>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</si>
  <si>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</si>
  <si>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</si>
  <si>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</si>
  <si>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</si>
  <si>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</si>
  <si>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</si>
  <si>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</si>
  <si>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</si>
  <si>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</si>
  <si>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</si>
  <si>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</si>
  <si>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</si>
  <si>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</si>
  <si>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</si>
  <si>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</si>
  <si>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</si>
  <si>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</si>
  <si>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</si>
  <si>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</si>
  <si>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</si>
  <si>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</si>
  <si>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</si>
  <si>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</si>
  <si>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</si>
  <si>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</si>
  <si>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</si>
  <si>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</si>
  <si>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</si>
  <si>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</si>
  <si>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</si>
  <si>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</si>
  <si>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</si>
  <si>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</si>
  <si>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</si>
  <si>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</si>
  <si>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</si>
  <si>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</si>
  <si>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</si>
  <si>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</si>
  <si>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</si>
  <si>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</si>
  <si>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</si>
  <si>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</si>
  <si>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</si>
  <si>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</si>
  <si>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</si>
  <si>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</si>
  <si>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</si>
  <si>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</si>
  <si>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</si>
  <si>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</si>
  <si>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</si>
  <si>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</si>
  <si>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</si>
  <si>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</si>
  <si>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</si>
  <si>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</si>
  <si>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</si>
  <si>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</si>
  <si>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</si>
  <si>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</si>
  <si>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</si>
  <si>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</si>
  <si>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</si>
  <si>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</si>
  <si>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</si>
  <si>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</si>
  <si>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</si>
  <si>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</si>
  <si>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</si>
  <si>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</si>
  <si>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</si>
  <si>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</si>
  <si>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</si>
  <si>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</si>
  <si>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</si>
  <si>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</si>
  <si>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</si>
  <si>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</si>
  <si>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</si>
  <si>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</si>
  <si>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</si>
  <si>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</si>
  <si>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</si>
  <si>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</si>
  <si>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</si>
  <si>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</si>
  <si>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</si>
  <si>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</si>
  <si>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</si>
  <si>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</si>
  <si>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</si>
  <si>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</si>
  <si>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</si>
  <si>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</si>
  <si>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</si>
  <si>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</si>
  <si>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</si>
  <si>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</si>
  <si>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</si>
  <si>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</si>
  <si>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</si>
  <si>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</si>
  <si>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</si>
  <si>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</si>
  <si>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</si>
  <si>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</si>
  <si>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</si>
  <si>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</si>
  <si>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</si>
  <si>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</si>
  <si>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</si>
  <si>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</si>
  <si>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</si>
  <si>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</si>
  <si>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</si>
  <si>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</si>
  <si>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</si>
  <si>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</si>
  <si>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</si>
  <si>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</si>
  <si>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</si>
  <si>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</si>
  <si>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</si>
  <si>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</si>
  <si>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</si>
  <si>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</si>
  <si>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</si>
  <si>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</si>
  <si>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</si>
  <si>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</si>
  <si>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</si>
  <si>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</si>
  <si>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</si>
  <si>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</si>
  <si>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</si>
  <si>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</si>
  <si>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</si>
  <si>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</si>
  <si>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</si>
  <si>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</si>
  <si>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</si>
  <si>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</si>
  <si>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</si>
  <si>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</si>
  <si>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</si>
  <si>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</si>
  <si>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</si>
  <si>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</si>
  <si>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</si>
  <si>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</si>
  <si>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</si>
  <si>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</si>
  <si>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</si>
  <si>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</si>
  <si>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</si>
  <si>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</si>
  <si>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</si>
  <si>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</si>
  <si>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</si>
  <si>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</si>
  <si>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</si>
  <si>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</si>
  <si>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</si>
  <si>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</si>
  <si>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</si>
  <si>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</si>
  <si>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</si>
  <si>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</si>
  <si>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</si>
  <si>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</si>
  <si>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</si>
  <si>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</si>
  <si>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</si>
  <si>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</si>
  <si>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</si>
  <si>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</si>
  <si>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</si>
  <si>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</si>
  <si>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</si>
  <si>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</si>
  <si>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</si>
  <si>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</si>
  <si>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</si>
  <si>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</si>
  <si>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</si>
  <si>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</si>
  <si>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</si>
  <si>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</si>
  <si>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</si>
  <si>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</si>
  <si>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</si>
  <si>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</si>
  <si>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</si>
  <si>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</si>
  <si>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</si>
  <si>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</si>
  <si>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</si>
  <si>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</si>
  <si>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</si>
  <si>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</si>
  <si>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</si>
  <si>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</si>
  <si>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</si>
  <si>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</si>
  <si>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</si>
  <si>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</si>
  <si>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</si>
  <si>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</si>
  <si>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</si>
  <si>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</si>
  <si>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</si>
  <si>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</si>
  <si>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</si>
  <si>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</si>
  <si>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</si>
  <si>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</si>
  <si>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</si>
  <si>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</si>
  <si>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</si>
  <si>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</si>
  <si>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</si>
  <si>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</si>
  <si>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</si>
  <si>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</si>
  <si>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</si>
  <si>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</si>
  <si>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</si>
  <si>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</si>
  <si>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</si>
  <si>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</si>
  <si>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</si>
  <si>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</si>
  <si>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</si>
  <si>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</si>
  <si>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</si>
  <si>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</si>
  <si>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</si>
  <si>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</si>
  <si>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</si>
  <si>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</si>
  <si>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</si>
  <si>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</si>
  <si>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</si>
  <si>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</si>
  <si>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</si>
  <si>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</si>
  <si>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</si>
  <si>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</si>
  <si>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</si>
  <si>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</si>
  <si>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</si>
  <si>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</si>
  <si>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</si>
  <si>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</si>
  <si>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</si>
  <si>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</si>
  <si>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</si>
  <si>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</si>
  <si>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</si>
  <si>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</si>
  <si>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</si>
  <si>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</si>
  <si>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</si>
  <si>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</si>
  <si>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</si>
  <si>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</si>
  <si>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</si>
  <si>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</si>
  <si>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</si>
  <si>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</si>
  <si>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</si>
  <si>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</si>
  <si>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</si>
  <si>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</si>
  <si>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</si>
  <si>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</si>
  <si>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</si>
  <si>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</si>
  <si>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</si>
  <si>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</si>
  <si>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</si>
  <si>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</si>
  <si>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</si>
  <si>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</si>
  <si>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</si>
  <si>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</si>
  <si>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</si>
  <si>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</si>
  <si>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</si>
  <si>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</si>
  <si>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</si>
  <si>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</si>
  <si>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</si>
  <si>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</si>
  <si>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</si>
  <si>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</si>
  <si>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</si>
  <si>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</si>
  <si>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</si>
  <si>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</si>
  <si>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</si>
  <si>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</si>
  <si>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</si>
  <si>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</si>
  <si>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</si>
  <si>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</si>
  <si>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</si>
  <si>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</si>
  <si>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</si>
  <si>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</si>
  <si>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</si>
  <si>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</si>
  <si>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</si>
  <si>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</si>
  <si>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</si>
  <si>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</si>
  <si>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</si>
  <si>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</si>
  <si>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</si>
  <si>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</si>
  <si>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</si>
  <si>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</si>
  <si>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</si>
  <si>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</si>
  <si>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</si>
  <si>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</si>
  <si>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</si>
  <si>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</si>
  <si>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</si>
  <si>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</si>
  <si>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</si>
  <si>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</si>
  <si>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</si>
  <si>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</si>
  <si>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</si>
  <si>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</si>
  <si>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</si>
  <si>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</si>
  <si>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</si>
  <si>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</si>
  <si>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</si>
  <si>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</si>
  <si>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</si>
  <si>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</si>
  <si>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</si>
  <si>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</si>
  <si>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</si>
  <si>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</si>
  <si>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</si>
  <si>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</si>
  <si>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</si>
  <si>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</si>
  <si>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</si>
  <si>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</si>
  <si>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</si>
  <si>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</si>
  <si>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</si>
  <si>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</si>
  <si>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</si>
  <si>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</si>
  <si>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</si>
  <si>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</si>
  <si>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</si>
  <si>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</si>
  <si>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</si>
  <si>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</si>
  <si>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</si>
  <si>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</si>
  <si>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</si>
  <si>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</si>
  <si>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</si>
  <si>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</si>
  <si>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</si>
  <si>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</si>
  <si>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</si>
  <si>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</si>
  <si>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</si>
  <si>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</si>
  <si>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</si>
  <si>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</si>
  <si>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</si>
  <si>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</si>
  <si>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</si>
  <si>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</si>
  <si>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</si>
  <si>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</si>
  <si>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</si>
  <si>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</si>
  <si>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</si>
  <si>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</si>
  <si>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</si>
  <si>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</si>
  <si>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</si>
  <si>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</si>
  <si>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</si>
  <si>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</si>
  <si>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</si>
  <si>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</si>
  <si>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</si>
  <si>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</si>
  <si>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</si>
  <si>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</si>
  <si>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</si>
  <si>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</si>
  <si>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</si>
  <si>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</si>
  <si>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</si>
  <si>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</si>
  <si>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</si>
  <si>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</si>
  <si>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</si>
  <si>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</si>
  <si>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</si>
  <si>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</si>
  <si>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</si>
  <si>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</si>
  <si>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</si>
  <si>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</si>
  <si>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</si>
  <si>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</si>
  <si>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</si>
  <si>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</si>
  <si>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</si>
  <si>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</si>
  <si>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</si>
  <si>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</si>
  <si>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</si>
  <si>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</si>
  <si>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</si>
  <si>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</si>
  <si>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</si>
  <si>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</si>
  <si>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</si>
  <si>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</si>
  <si>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</si>
  <si>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</si>
  <si>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</si>
  <si>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</si>
  <si>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</si>
  <si>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</si>
  <si>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</si>
  <si>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</si>
  <si>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</si>
  <si>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</si>
  <si>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</si>
  <si>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</si>
  <si>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</si>
  <si>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</si>
  <si>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</si>
  <si>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</si>
  <si>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</si>
  <si>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</si>
  <si>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</si>
  <si>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</si>
  <si>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</si>
  <si>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</si>
  <si>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</si>
  <si>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</si>
  <si>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</si>
  <si>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</si>
  <si>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</si>
  <si>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</si>
  <si>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</si>
  <si>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</si>
  <si>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</si>
  <si>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</si>
  <si>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</si>
  <si>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</si>
  <si>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</si>
  <si>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</si>
  <si>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</si>
  <si>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</si>
  <si>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</si>
  <si>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</si>
  <si>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</si>
  <si>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</si>
  <si>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</si>
  <si>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</si>
  <si>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</si>
  <si>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</si>
  <si>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</si>
  <si>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</si>
  <si>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</si>
  <si>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</si>
  <si>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</si>
  <si>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</si>
  <si>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</si>
  <si>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</si>
  <si>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</si>
  <si>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</si>
  <si>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</si>
  <si>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</si>
  <si>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</si>
  <si>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</si>
  <si>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</si>
  <si>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</si>
  <si>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</si>
  <si>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</si>
  <si>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</si>
  <si>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</si>
  <si>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</si>
  <si>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</si>
  <si>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</si>
  <si>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</si>
  <si>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</si>
  <si>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</si>
  <si>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</si>
  <si>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</si>
  <si>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</si>
  <si>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</si>
  <si>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</si>
  <si>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</si>
  <si>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</si>
  <si>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</si>
  <si>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</si>
  <si>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</si>
  <si>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</si>
  <si>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</si>
  <si>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</si>
  <si>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</si>
  <si>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</si>
  <si>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</si>
  <si>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</si>
  <si>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</si>
  <si>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</si>
  <si>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</si>
  <si>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</si>
  <si>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</si>
  <si>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</si>
  <si>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</si>
  <si>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</si>
  <si>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</si>
  <si>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</si>
  <si>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</si>
  <si>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</si>
  <si>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</si>
  <si>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</si>
  <si>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</si>
  <si>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</si>
  <si>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</si>
  <si>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</si>
  <si>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</si>
  <si>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</si>
  <si>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</si>
  <si>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</si>
  <si>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</si>
  <si>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</si>
  <si>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</si>
  <si>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</si>
  <si>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</si>
  <si>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</si>
  <si>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</si>
  <si>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</si>
  <si>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</si>
  <si>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</si>
  <si>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</si>
  <si>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</si>
  <si>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</si>
  <si>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</si>
  <si>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</si>
  <si>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</si>
  <si>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</si>
  <si>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</si>
  <si>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</si>
  <si>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</si>
  <si>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</si>
  <si>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</si>
  <si>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</si>
  <si>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</si>
  <si>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</si>
  <si>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</si>
  <si>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</si>
  <si>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</si>
  <si>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</si>
  <si>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</si>
  <si>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</si>
  <si>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</si>
  <si>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</si>
  <si>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</si>
  <si>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</si>
  <si>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</si>
  <si>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</si>
  <si>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</si>
  <si>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</si>
  <si>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</si>
  <si>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</si>
  <si>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</si>
  <si>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</si>
  <si>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</si>
  <si>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</si>
  <si>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</si>
  <si>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</si>
  <si>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</si>
  <si>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</si>
  <si>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</si>
  <si>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</si>
  <si>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</si>
  <si>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</si>
  <si>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</si>
  <si>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</si>
  <si>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</si>
  <si>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</si>
  <si>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</si>
  <si>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</si>
  <si>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</si>
  <si>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</si>
  <si>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</si>
  <si>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</si>
  <si>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</si>
  <si>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</si>
  <si>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</si>
  <si>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</si>
  <si>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</si>
  <si>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</si>
  <si>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</si>
  <si>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</si>
  <si>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</si>
  <si>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</si>
  <si>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</si>
  <si>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</si>
  <si>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</si>
  <si>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</si>
  <si>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</si>
  <si>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</si>
  <si>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</si>
  <si>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</si>
  <si>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</si>
  <si>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</si>
  <si>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</si>
  <si>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</si>
  <si>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</si>
  <si>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</si>
  <si>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</si>
  <si>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</si>
  <si>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</si>
  <si>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</si>
  <si>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</si>
  <si>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</si>
  <si>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</si>
  <si>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</si>
  <si>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</si>
  <si>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</si>
  <si>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</si>
  <si>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</si>
  <si>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</si>
  <si>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</si>
  <si>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</si>
  <si>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</si>
  <si>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</si>
  <si>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</si>
  <si>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</si>
  <si>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</si>
  <si>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</si>
  <si>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</si>
  <si>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</si>
  <si>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</si>
  <si>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</si>
  <si>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</si>
  <si>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</si>
  <si>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</si>
  <si>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</si>
  <si>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</si>
  <si>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</si>
  <si>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</si>
  <si>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</si>
  <si>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</si>
  <si>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</si>
  <si>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</si>
  <si>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</si>
  <si>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</si>
  <si>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</si>
  <si>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</si>
  <si>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</si>
  <si>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</si>
  <si>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</si>
  <si>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</si>
  <si>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</si>
  <si>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</si>
  <si>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</si>
  <si>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</si>
  <si>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</si>
  <si>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</si>
  <si>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</si>
  <si>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</si>
  <si>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</si>
  <si>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</si>
  <si>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</si>
  <si>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</si>
  <si>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</si>
  <si>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</si>
  <si>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</si>
  <si>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</si>
  <si>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</si>
  <si>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</si>
  <si>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</si>
  <si>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</si>
  <si>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</si>
  <si>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</si>
  <si>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</si>
  <si>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</si>
  <si>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</si>
  <si>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</si>
  <si>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</si>
  <si>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</si>
  <si>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</si>
  <si>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</si>
  <si>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</si>
  <si>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</si>
  <si>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</si>
  <si>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</si>
  <si>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</si>
  <si>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</si>
  <si>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</si>
  <si>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</si>
  <si>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</si>
  <si>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</si>
  <si>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</si>
  <si>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</si>
  <si>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</si>
  <si>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</si>
  <si>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</si>
  <si>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</si>
  <si>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</si>
  <si>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</si>
  <si>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</si>
  <si>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</si>
  <si>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</si>
  <si>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</si>
  <si>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</si>
  <si>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</si>
  <si>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</si>
  <si>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</si>
  <si>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</si>
  <si>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</si>
  <si>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</si>
  <si>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</si>
  <si>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</si>
  <si>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</si>
  <si>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</si>
  <si>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</si>
  <si>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</si>
  <si>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</si>
  <si>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</si>
  <si>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</si>
  <si>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</si>
  <si>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</si>
  <si>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</si>
  <si>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</si>
  <si>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</si>
  <si>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</si>
  <si>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</si>
  <si>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</si>
  <si>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</si>
  <si>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</si>
  <si>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</si>
  <si>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</si>
  <si>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</si>
  <si>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</si>
  <si>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</si>
  <si>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</si>
  <si>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</si>
  <si>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</si>
  <si>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</si>
  <si>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</si>
  <si>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</si>
  <si>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</si>
  <si>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</si>
  <si>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</si>
  <si>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</si>
  <si>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</si>
  <si>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</si>
  <si>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</si>
  <si>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</si>
  <si>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</si>
  <si>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</si>
  <si>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</si>
  <si>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</si>
  <si>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</si>
  <si>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</si>
  <si>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</si>
  <si>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</si>
  <si>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</si>
  <si>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</si>
  <si>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</si>
  <si>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</si>
  <si>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</si>
  <si>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</si>
  <si>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</si>
  <si>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</si>
  <si>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</si>
  <si>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</si>
  <si>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</si>
  <si>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</si>
  <si>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</si>
  <si>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</si>
  <si>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</si>
  <si>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</si>
  <si>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</si>
  <si>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</si>
  <si>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</si>
  <si>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</si>
  <si>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</si>
  <si>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</si>
  <si>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</si>
  <si>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</si>
  <si>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</si>
  <si>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</si>
  <si>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</si>
  <si>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</si>
  <si>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</si>
  <si>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</si>
  <si>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</si>
  <si>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</si>
  <si>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</si>
  <si>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</si>
  <si>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</si>
  <si>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</si>
  <si>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</si>
  <si>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</si>
  <si>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</si>
  <si>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</si>
  <si>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</si>
  <si>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</si>
  <si>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</si>
  <si>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</si>
  <si>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</si>
  <si>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</si>
  <si>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</si>
  <si>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</si>
  <si>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</si>
  <si>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</si>
  <si>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</si>
  <si>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</si>
  <si>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</si>
  <si>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</si>
  <si>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</si>
  <si>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</si>
  <si>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</si>
  <si>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</si>
  <si>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</si>
  <si>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</si>
  <si>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</si>
  <si>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</si>
  <si>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</si>
  <si>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</si>
  <si>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</si>
  <si>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</si>
  <si>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</si>
  <si>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</si>
  <si>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</si>
  <si>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</si>
  <si>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</si>
  <si>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</si>
  <si>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</si>
  <si>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</si>
  <si>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</si>
  <si>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</si>
  <si>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</si>
  <si>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</si>
  <si>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</si>
  <si>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</si>
  <si>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</si>
  <si>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</si>
  <si>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</si>
  <si>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</si>
  <si>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</si>
  <si>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</si>
  <si>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</si>
  <si>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</si>
  <si>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</si>
  <si>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</si>
  <si>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</si>
  <si>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</si>
  <si>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</si>
  <si>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</si>
  <si>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</si>
  <si>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</si>
  <si>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</si>
  <si>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</si>
  <si>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</si>
  <si>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</si>
  <si>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</si>
  <si>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</si>
  <si>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</si>
  <si>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</si>
  <si>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</si>
  <si>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</si>
  <si>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</si>
  <si>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</si>
  <si>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</si>
  <si>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</si>
  <si>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</si>
  <si>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</si>
  <si>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</si>
  <si>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</si>
  <si>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</si>
  <si>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</si>
  <si>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</si>
  <si>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</si>
  <si>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</si>
  <si>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</si>
  <si>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</si>
  <si>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</si>
  <si>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</si>
  <si>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</si>
  <si>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</si>
  <si>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</si>
  <si>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</si>
  <si>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</si>
  <si>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</si>
  <si>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</si>
  <si>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</si>
  <si>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</si>
  <si>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</si>
  <si>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</si>
  <si>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</si>
  <si>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</si>
  <si>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</si>
  <si>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</si>
  <si>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</si>
  <si>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</si>
  <si>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</si>
  <si>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</si>
  <si>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</si>
  <si>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</si>
  <si>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</si>
  <si>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</si>
  <si>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</si>
  <si>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</si>
  <si>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</si>
  <si>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</si>
  <si>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</si>
  <si>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</si>
  <si>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</si>
  <si>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</si>
  <si>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</si>
  <si>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</si>
  <si>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</si>
  <si>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</si>
  <si>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</si>
  <si>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</si>
  <si>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</si>
  <si>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</si>
  <si>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</si>
  <si>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</si>
  <si>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</si>
  <si>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</si>
  <si>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</si>
  <si>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</si>
  <si>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</si>
  <si>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</si>
  <si>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</si>
  <si>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</si>
  <si>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</si>
  <si>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</si>
  <si>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</si>
  <si>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</si>
  <si>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</si>
  <si>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</si>
  <si>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</si>
  <si>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</si>
  <si>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</si>
  <si>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</si>
  <si>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</si>
  <si>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</si>
  <si>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</si>
  <si>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</si>
  <si>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</si>
  <si>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</si>
  <si>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</si>
  <si>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</si>
  <si>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</si>
  <si>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</si>
  <si>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</si>
  <si>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</si>
  <si>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</si>
  <si>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</si>
  <si>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</si>
  <si>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</si>
  <si>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</si>
  <si>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</si>
  <si>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</si>
  <si>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</si>
  <si>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</si>
  <si>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</si>
  <si>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</si>
  <si>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</si>
  <si>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</si>
  <si>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</si>
  <si>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</si>
  <si>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</si>
  <si>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</si>
  <si>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</si>
  <si>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</si>
  <si>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</si>
  <si>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</si>
  <si>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</si>
  <si>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</si>
  <si>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</si>
  <si>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</si>
  <si>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</si>
  <si>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</si>
  <si>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</si>
  <si>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</si>
  <si>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</si>
  <si>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</si>
  <si>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</si>
  <si>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</si>
  <si>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</si>
  <si>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</si>
  <si>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</si>
  <si>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</si>
  <si>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</si>
  <si>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</si>
  <si>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</si>
  <si>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</si>
  <si>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</si>
  <si>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</si>
  <si>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</si>
  <si>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</si>
  <si>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</si>
  <si>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</si>
  <si>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</si>
  <si>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</si>
  <si>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</si>
  <si>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</si>
  <si>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</si>
  <si>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</si>
  <si>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</si>
  <si>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</si>
  <si>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</si>
  <si>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</si>
  <si>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</si>
  <si>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</si>
  <si>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</si>
  <si>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</si>
  <si>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</si>
  <si>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</si>
  <si>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</si>
  <si>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</si>
  <si>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</si>
  <si>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</si>
  <si>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</si>
  <si>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</si>
  <si>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</si>
  <si>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</si>
  <si>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</si>
  <si>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</si>
  <si>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</si>
  <si>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</si>
  <si>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</si>
  <si>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</si>
  <si>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</si>
  <si>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</si>
  <si>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</si>
  <si>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</si>
  <si>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</si>
  <si>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</si>
  <si>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</si>
  <si>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</si>
  <si>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</si>
  <si>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</si>
  <si>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</si>
  <si>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</si>
  <si>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</si>
  <si>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</si>
  <si>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</si>
  <si>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</si>
  <si>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</si>
  <si>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</si>
  <si>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</si>
  <si>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</si>
  <si>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</si>
  <si>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</si>
  <si>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</si>
  <si>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</si>
  <si>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</si>
  <si>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</si>
  <si>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</si>
  <si>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</si>
  <si>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</si>
  <si>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</si>
  <si>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</si>
  <si>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</si>
  <si>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</si>
  <si>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</si>
  <si>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</si>
  <si>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</si>
  <si>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</si>
  <si>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</si>
  <si>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</si>
  <si>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</si>
  <si>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</si>
  <si>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</si>
  <si>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</si>
  <si>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</si>
  <si>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</si>
  <si>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</si>
  <si>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</si>
  <si>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</si>
  <si>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</si>
  <si>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</si>
  <si>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</si>
  <si>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</si>
  <si>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</si>
  <si>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</si>
  <si>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</si>
  <si>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</si>
  <si>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</si>
  <si>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</si>
  <si>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</si>
  <si>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</si>
  <si>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</si>
  <si>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</si>
  <si>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</si>
  <si>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</si>
  <si>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</si>
  <si>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</si>
  <si>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</si>
  <si>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</si>
  <si>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</si>
  <si>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</si>
  <si>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</si>
  <si>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</si>
  <si>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</si>
  <si>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</si>
  <si>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</si>
  <si>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</si>
  <si>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</si>
  <si>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</si>
  <si>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</si>
  <si>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</si>
  <si>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</si>
  <si>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</si>
  <si>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</si>
  <si>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</si>
  <si>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</si>
  <si>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</si>
  <si>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</si>
  <si>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</si>
  <si>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</si>
  <si>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</si>
  <si>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</si>
  <si>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</si>
  <si>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</si>
  <si>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</si>
  <si>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</si>
  <si>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</si>
  <si>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</si>
  <si>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</si>
  <si>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</si>
  <si>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</si>
  <si>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</si>
  <si>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</si>
  <si>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</si>
  <si>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</si>
  <si>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</si>
  <si>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</si>
  <si>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</si>
  <si>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</si>
  <si>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</si>
  <si>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</si>
  <si>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</si>
  <si>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</si>
  <si>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</si>
  <si>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</si>
  <si>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</si>
  <si>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</si>
  <si>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</si>
  <si>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</si>
  <si>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</si>
  <si>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</si>
  <si>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</si>
  <si>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</si>
  <si>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</si>
  <si>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</si>
  <si>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</si>
  <si>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</si>
  <si>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</si>
  <si>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</si>
  <si>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</si>
  <si>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</si>
  <si>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</si>
  <si>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</si>
  <si>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</si>
  <si>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</si>
  <si>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</si>
  <si>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</si>
  <si>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</si>
  <si>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</si>
  <si>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</si>
  <si>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</si>
  <si>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</si>
  <si>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</si>
  <si>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</si>
  <si>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</si>
  <si>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</si>
  <si>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</si>
  <si>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</si>
  <si>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</si>
  <si>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</si>
  <si>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</si>
  <si>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</si>
  <si>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</si>
  <si>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</si>
  <si>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</si>
  <si>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</si>
  <si>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</si>
  <si>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</si>
  <si>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</si>
  <si>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</si>
  <si>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</si>
  <si>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</si>
  <si>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</si>
  <si>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</si>
  <si>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</si>
  <si>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</si>
  <si>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</si>
  <si>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</si>
  <si>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</si>
  <si>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</si>
  <si>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</si>
  <si>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</si>
  <si>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</si>
  <si>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</si>
  <si>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</si>
  <si>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</si>
  <si>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</si>
  <si>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</si>
  <si>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</si>
  <si>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</si>
  <si>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</si>
  <si>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</si>
  <si>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</si>
  <si>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</si>
  <si>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</si>
  <si>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</si>
  <si>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</si>
  <si>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</si>
  <si>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</si>
  <si>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</si>
  <si>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</si>
  <si>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</si>
  <si>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</si>
  <si>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</si>
  <si>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</si>
  <si>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</si>
  <si>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</si>
  <si>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</si>
  <si>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</si>
  <si>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</si>
  <si>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</si>
  <si>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</si>
  <si>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</si>
  <si>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</si>
  <si>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</si>
  <si>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</si>
  <si>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</si>
  <si>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</si>
  <si>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</si>
  <si>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</si>
  <si>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</si>
  <si>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</si>
  <si>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</si>
  <si>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</si>
  <si>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</si>
  <si>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</si>
  <si>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</si>
  <si>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</si>
  <si>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</si>
  <si>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</si>
  <si>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</si>
  <si>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</si>
  <si>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</si>
  <si>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</si>
  <si>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</si>
  <si>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</si>
  <si>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</si>
  <si>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</si>
  <si>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</si>
  <si>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</si>
  <si>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</si>
  <si>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</si>
  <si>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</si>
  <si>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</si>
  <si>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</si>
  <si>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</si>
  <si>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</si>
  <si>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</si>
  <si>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</si>
  <si>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</si>
  <si>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</si>
  <si>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</si>
  <si>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</si>
  <si>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</si>
  <si>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</si>
  <si>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</si>
  <si>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</si>
  <si>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</si>
  <si>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</si>
  <si>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</si>
  <si>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</si>
  <si>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</si>
  <si>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</si>
  <si>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</si>
  <si>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</si>
  <si>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</si>
  <si>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</si>
  <si>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</si>
  <si>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</si>
  <si>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</si>
  <si>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</si>
  <si>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</si>
  <si>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</si>
  <si>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</si>
  <si>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</si>
  <si>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</si>
  <si>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</si>
  <si>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</si>
  <si>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</si>
  <si>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</si>
  <si>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</si>
  <si>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</si>
  <si>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</si>
  <si>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</si>
  <si>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</si>
  <si>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</si>
  <si>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</si>
  <si>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</si>
  <si>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</si>
  <si>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</si>
  <si>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</si>
  <si>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</si>
  <si>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</si>
  <si>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</si>
  <si>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</si>
  <si>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</si>
  <si>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</si>
  <si>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</si>
  <si>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</si>
  <si>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</si>
  <si>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</si>
  <si>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</si>
  <si>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</si>
  <si>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</si>
  <si>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</si>
  <si>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</si>
  <si>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</si>
  <si>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</si>
  <si>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</si>
  <si>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</si>
  <si>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</si>
  <si>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</si>
  <si>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</si>
  <si>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</si>
  <si>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</si>
  <si>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</si>
  <si>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</si>
  <si>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</si>
  <si>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</si>
  <si>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</si>
  <si>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</si>
  <si>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</si>
  <si>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</si>
  <si>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</si>
  <si>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</si>
  <si>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</si>
  <si>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</si>
  <si>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</si>
  <si>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</si>
  <si>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</si>
  <si>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</si>
  <si>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</si>
  <si>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</si>
  <si>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</si>
  <si>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</si>
  <si>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</si>
  <si>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</si>
  <si>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</si>
  <si>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</si>
  <si>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</si>
  <si>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</si>
  <si>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</si>
  <si>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</si>
  <si>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</si>
  <si>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</si>
  <si>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</si>
  <si>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</si>
  <si>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</si>
  <si>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</si>
  <si>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</si>
  <si>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</si>
  <si>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</si>
  <si>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</si>
  <si>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</si>
  <si>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</si>
  <si>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</si>
  <si>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</si>
  <si>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</si>
  <si>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</si>
  <si>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</si>
  <si>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</si>
  <si>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</si>
  <si>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</si>
  <si>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</si>
  <si>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</si>
  <si>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</si>
  <si>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</si>
  <si>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</si>
  <si>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</si>
  <si>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</si>
  <si>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</si>
  <si>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</si>
  <si>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</si>
  <si>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</si>
  <si>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</si>
  <si>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</si>
  <si>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</si>
  <si>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</si>
  <si>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</si>
  <si>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</si>
  <si>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</si>
  <si>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</si>
  <si>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</si>
  <si>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</si>
  <si>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</si>
  <si>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</si>
  <si>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</si>
  <si>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</si>
  <si>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</si>
  <si>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</si>
  <si>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</si>
  <si>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</si>
  <si>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</si>
  <si>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</si>
  <si>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</si>
  <si>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</si>
  <si>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</si>
  <si>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</si>
  <si>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</si>
  <si>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</si>
  <si>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</si>
  <si>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</si>
  <si>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</si>
  <si>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</si>
  <si>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</si>
  <si>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</si>
  <si>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</si>
  <si>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</si>
  <si>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</si>
  <si>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</si>
  <si>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</si>
  <si>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</si>
  <si>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</si>
  <si>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</si>
  <si>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</si>
  <si>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</si>
  <si>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</si>
  <si>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</si>
  <si>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</si>
  <si>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</si>
  <si>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</si>
  <si>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</si>
  <si>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</si>
  <si>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</si>
  <si>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</si>
  <si>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</si>
  <si>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</si>
  <si>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</si>
  <si>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</si>
  <si>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</si>
  <si>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</si>
  <si>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</si>
  <si>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</si>
  <si>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</si>
  <si>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</si>
  <si>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</si>
  <si>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</si>
  <si>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</si>
  <si>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</si>
  <si>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</si>
  <si>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</si>
  <si>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</si>
  <si>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</si>
  <si>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</si>
  <si>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</si>
  <si>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</si>
  <si>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</si>
  <si>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</si>
  <si>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</si>
  <si>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</si>
  <si>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</si>
  <si>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</si>
  <si>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</si>
  <si>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</si>
  <si>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</si>
  <si>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</si>
  <si>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</si>
  <si>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</si>
  <si>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</si>
  <si>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</si>
  <si>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</si>
  <si>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</si>
  <si>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</si>
  <si>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</si>
  <si>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</si>
  <si>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</si>
  <si>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</si>
  <si>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</si>
  <si>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</si>
  <si>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</si>
  <si>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</si>
  <si>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</si>
  <si>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</si>
  <si>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</si>
  <si>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</si>
  <si>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</si>
  <si>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</si>
  <si>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</si>
  <si>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</si>
  <si>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</si>
  <si>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</si>
  <si>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</si>
  <si>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</si>
  <si>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</si>
  <si>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</si>
  <si>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</si>
  <si>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</si>
  <si>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</si>
  <si>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</si>
  <si>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</si>
  <si>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</si>
  <si>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</si>
  <si>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</si>
  <si>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</si>
  <si>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</si>
  <si>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</si>
  <si>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</si>
  <si>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</si>
  <si>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</si>
  <si>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</si>
  <si>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</si>
  <si>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</si>
  <si>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</si>
  <si>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</si>
  <si>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</si>
  <si>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</si>
  <si>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</si>
  <si>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</si>
  <si>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</si>
  <si>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</si>
  <si>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</si>
  <si>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</si>
  <si>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</si>
  <si>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</si>
  <si>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</si>
  <si>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</si>
  <si>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</si>
  <si>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</si>
  <si>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</si>
  <si>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</si>
  <si>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</si>
  <si>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</si>
  <si>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</si>
  <si>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</si>
  <si>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</si>
  <si>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</si>
  <si>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</si>
  <si>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</si>
  <si>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</si>
  <si>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</si>
  <si>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</si>
  <si>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</si>
  <si>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</si>
  <si>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</si>
  <si>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</si>
  <si>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</si>
  <si>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</si>
  <si>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</si>
  <si>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</si>
  <si>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</si>
  <si>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</si>
  <si>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</si>
  <si>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</si>
  <si>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</si>
  <si>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</si>
  <si>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</si>
  <si>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</si>
  <si>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</si>
  <si>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</si>
  <si>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</si>
  <si>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</si>
  <si>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</si>
  <si>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</si>
  <si>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</si>
  <si>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</si>
  <si>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</si>
  <si>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</si>
  <si>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</si>
  <si>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</si>
  <si>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</si>
  <si>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</si>
  <si>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</si>
  <si>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</si>
  <si>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</si>
  <si>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</si>
  <si>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</si>
  <si>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</si>
  <si>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</si>
  <si>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</si>
  <si>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</si>
  <si>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</si>
  <si>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</si>
  <si>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</si>
  <si>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</si>
  <si>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</si>
  <si>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</si>
  <si>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</si>
  <si>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</si>
  <si>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</si>
  <si>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</si>
  <si>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</si>
  <si>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</si>
  <si>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</si>
  <si>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</si>
  <si>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</si>
  <si>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</si>
  <si>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</si>
  <si>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</si>
  <si>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</si>
  <si>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</si>
  <si>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</si>
  <si>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</si>
  <si>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</si>
  <si>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</si>
  <si>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</si>
  <si>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</si>
  <si>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</si>
  <si>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</si>
  <si>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</si>
  <si>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</si>
  <si>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</si>
  <si>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</si>
  <si>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</si>
  <si>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</si>
  <si>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</si>
  <si>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</si>
  <si>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</si>
  <si>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</si>
  <si>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</si>
  <si>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</si>
  <si>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</si>
  <si>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</si>
  <si>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</si>
  <si>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</si>
  <si>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</si>
  <si>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</si>
  <si>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</si>
  <si>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</si>
  <si>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</si>
  <si>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</si>
  <si>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</si>
  <si>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</si>
  <si>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</si>
  <si>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</si>
  <si>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</si>
  <si>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</si>
  <si>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</si>
  <si>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</si>
  <si>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</si>
  <si>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</si>
  <si>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</si>
  <si>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</si>
  <si>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</si>
  <si>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</si>
  <si>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</si>
  <si>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</si>
  <si>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</si>
  <si>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</si>
  <si>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</si>
  <si>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</si>
  <si>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</si>
  <si>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</si>
  <si>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</si>
  <si>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</si>
  <si>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</si>
  <si>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</si>
  <si>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</si>
  <si>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</si>
  <si>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</si>
  <si>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</si>
  <si>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</si>
  <si>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</si>
  <si>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</si>
  <si>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</si>
  <si>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</si>
  <si>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</si>
  <si>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</si>
  <si>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</si>
  <si>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</si>
  <si>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</si>
  <si>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</si>
  <si>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</si>
  <si>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</si>
  <si>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</si>
  <si>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</si>
  <si>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</si>
  <si>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</si>
  <si>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</si>
  <si>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</si>
  <si>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</si>
  <si>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</si>
  <si>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</si>
  <si>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</si>
  <si>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</si>
  <si>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</si>
  <si>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</si>
  <si>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</si>
  <si>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</si>
  <si>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</si>
  <si>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</si>
  <si>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</si>
  <si>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</si>
  <si>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</si>
  <si>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</si>
  <si>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</si>
  <si>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</si>
  <si>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</si>
  <si>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</si>
  <si>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</si>
  <si>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</si>
  <si>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</si>
  <si>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</si>
  <si>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</si>
  <si>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</si>
  <si>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</si>
  <si>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</si>
  <si>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</si>
  <si>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</si>
  <si>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</si>
  <si>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</si>
  <si>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</si>
  <si>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</si>
  <si>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</si>
  <si>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</si>
  <si>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</si>
  <si>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</si>
  <si>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</si>
  <si>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</si>
  <si>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</si>
  <si>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</si>
  <si>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</si>
  <si>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</si>
  <si>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</si>
  <si>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</si>
  <si>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</si>
  <si>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</si>
  <si>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</si>
  <si>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</si>
  <si>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</si>
  <si>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</si>
  <si>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</si>
  <si>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</si>
  <si>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</si>
  <si>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</si>
  <si>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</si>
  <si>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</si>
  <si>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</si>
  <si>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</si>
  <si>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</si>
  <si>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</si>
  <si>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</si>
  <si>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</si>
  <si>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</si>
  <si>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</si>
  <si>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</si>
  <si>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</si>
  <si>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</si>
  <si>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</si>
  <si>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</si>
  <si>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</si>
  <si>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</si>
  <si>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</si>
  <si>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</si>
  <si>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</si>
  <si>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</si>
  <si>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</si>
  <si>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</si>
  <si>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</si>
  <si>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</si>
  <si>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</si>
  <si>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</si>
  <si>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</si>
  <si>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</si>
  <si>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</si>
  <si>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</si>
  <si>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</si>
  <si>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</si>
  <si>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</si>
  <si>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</si>
  <si>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</si>
  <si>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</si>
  <si>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</si>
  <si>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</si>
  <si>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</si>
  <si>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</si>
  <si>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</si>
  <si>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</si>
  <si>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</si>
  <si>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</si>
  <si>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</si>
  <si>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</si>
  <si>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</si>
  <si>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</si>
  <si>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</si>
  <si>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</si>
  <si>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</si>
  <si>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</si>
  <si>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</si>
  <si>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</si>
  <si>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</si>
  <si>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</si>
  <si>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</si>
  <si>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</si>
  <si>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</si>
  <si>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</si>
  <si>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</si>
  <si>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</si>
  <si>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</si>
  <si>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</si>
  <si>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</si>
  <si>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</si>
  <si>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</si>
  <si>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</si>
  <si>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</si>
  <si>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</si>
  <si>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</si>
  <si>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</si>
  <si>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</si>
  <si>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</si>
  <si>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</si>
  <si>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</si>
  <si>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</si>
  <si>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</si>
  <si>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</si>
  <si>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</si>
  <si>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</si>
  <si>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</si>
  <si>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</si>
  <si>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</si>
  <si>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</si>
  <si>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</si>
  <si>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</si>
  <si>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</si>
  <si>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</si>
  <si>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</si>
  <si>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</si>
  <si>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</si>
  <si>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</si>
  <si>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</si>
  <si>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</si>
  <si>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</si>
  <si>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</si>
  <si>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</si>
  <si>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</si>
  <si>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</si>
  <si>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</si>
  <si>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</si>
  <si>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</si>
  <si>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</si>
  <si>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</si>
  <si>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</si>
  <si>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</si>
  <si>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</si>
  <si>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</si>
  <si>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</si>
  <si>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</si>
  <si>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</si>
  <si>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</si>
  <si>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</si>
  <si>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</si>
  <si>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</si>
  <si>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</si>
  <si>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</si>
  <si>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</si>
  <si>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</si>
  <si>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</si>
  <si>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</si>
  <si>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</si>
  <si>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</si>
  <si>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</si>
  <si>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</si>
  <si>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</si>
  <si>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</si>
  <si>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</si>
  <si>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</si>
  <si>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</si>
  <si>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</si>
  <si>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</si>
  <si>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</si>
  <si>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</si>
  <si>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</si>
  <si>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</si>
  <si>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</si>
  <si>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</si>
  <si>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</si>
  <si>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</si>
  <si>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</si>
  <si>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</si>
  <si>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</si>
  <si>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</si>
  <si>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</si>
  <si>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</si>
  <si>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</si>
  <si>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</si>
  <si>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</si>
  <si>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</si>
  <si>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</si>
  <si>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</si>
  <si>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</si>
  <si>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</si>
  <si>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</si>
  <si>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</si>
  <si>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</si>
  <si>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</si>
  <si>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</si>
  <si>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</si>
  <si>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</si>
  <si>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</si>
  <si>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</si>
  <si>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</si>
  <si>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</si>
  <si>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</si>
  <si>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</si>
  <si>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</si>
  <si>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</si>
  <si>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</si>
  <si>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</si>
  <si>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</si>
  <si>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</si>
  <si>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</si>
  <si>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</si>
  <si>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</si>
  <si>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</si>
  <si>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</si>
  <si>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</si>
  <si>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</si>
  <si>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</si>
  <si>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</si>
  <si>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</si>
  <si>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</si>
  <si>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</si>
  <si>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</si>
  <si>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</si>
  <si>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</si>
  <si>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</si>
  <si>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</si>
  <si>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</si>
  <si>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</si>
  <si>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</si>
  <si>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</si>
  <si>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</si>
  <si>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</si>
  <si>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</si>
  <si>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</si>
  <si>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</si>
  <si>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</si>
  <si>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</si>
  <si>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</si>
  <si>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</si>
  <si>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</si>
  <si>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</si>
  <si>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</si>
  <si>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</si>
  <si>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</si>
  <si>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</si>
  <si>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</si>
  <si>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</si>
  <si>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</si>
  <si>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</si>
  <si>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</si>
  <si>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</si>
  <si>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</si>
  <si>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</si>
  <si>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</si>
  <si>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</si>
  <si>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</si>
  <si>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</si>
  <si>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</si>
  <si>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</si>
  <si>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</si>
  <si>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</si>
  <si>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</si>
  <si>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</si>
  <si>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</si>
  <si>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</si>
  <si>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</si>
  <si>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</si>
  <si>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</si>
  <si>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</si>
  <si>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</si>
  <si>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</si>
  <si>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</si>
  <si>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</si>
  <si>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</si>
  <si>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</si>
  <si>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</si>
  <si>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</si>
  <si>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</si>
  <si>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</si>
  <si>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</si>
  <si>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</si>
  <si>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</si>
  <si>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</si>
  <si>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</si>
  <si>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</si>
  <si>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</si>
  <si>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</si>
  <si>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</si>
  <si>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</si>
  <si>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</si>
  <si>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</si>
  <si>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</si>
  <si>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</si>
  <si>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</si>
  <si>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</si>
  <si>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</si>
  <si>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</si>
  <si>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</si>
  <si>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</si>
  <si>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</si>
  <si>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</si>
  <si>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</si>
  <si>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</si>
  <si>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</si>
  <si>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</si>
  <si>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</si>
  <si>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</si>
  <si>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</si>
  <si>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</si>
  <si>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</si>
  <si>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</si>
  <si>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</si>
  <si>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</si>
  <si>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</si>
  <si>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</si>
  <si>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</si>
  <si>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</si>
  <si>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</si>
  <si>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</si>
  <si>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</si>
  <si>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</si>
  <si>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</si>
  <si>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</si>
  <si>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</si>
  <si>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</si>
  <si>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</si>
  <si>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</si>
  <si>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</si>
  <si>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</si>
  <si>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</si>
  <si>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</si>
  <si>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</si>
  <si>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</si>
  <si>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</si>
  <si>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</si>
  <si>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</si>
  <si>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</si>
  <si>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</si>
  <si>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</si>
  <si>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</si>
  <si>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</si>
  <si>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</si>
  <si>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</si>
  <si>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</si>
  <si>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</si>
  <si>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</si>
  <si>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</si>
  <si>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</si>
  <si>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</si>
  <si>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</si>
  <si>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</si>
  <si>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</si>
  <si>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</si>
  <si>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</si>
  <si>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</si>
  <si>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</si>
  <si>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</si>
  <si>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</si>
  <si>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</si>
  <si>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</si>
  <si>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</si>
  <si>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</si>
  <si>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</si>
  <si>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</si>
  <si>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</si>
  <si>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</si>
  <si>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</si>
  <si>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</si>
  <si>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</si>
  <si>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</si>
  <si>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</si>
  <si>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</si>
  <si>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</si>
  <si>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</si>
  <si>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</si>
  <si>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</si>
  <si>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</si>
  <si>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</si>
  <si>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</si>
  <si>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</si>
  <si>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</si>
  <si>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</si>
  <si>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</si>
  <si>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</si>
  <si>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</si>
  <si>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</si>
  <si>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</si>
  <si>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</si>
  <si>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</si>
  <si>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</si>
  <si>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</si>
  <si>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</si>
  <si>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</si>
  <si>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</si>
  <si>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</si>
  <si>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</si>
  <si>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</si>
  <si>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</si>
  <si>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</si>
  <si>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</si>
  <si>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</si>
  <si>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</si>
  <si>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</si>
  <si>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</si>
  <si>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</si>
  <si>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</si>
  <si>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</si>
  <si>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</si>
  <si>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</si>
  <si>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</si>
  <si>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</si>
  <si>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</si>
  <si>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</si>
  <si>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</si>
  <si>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</si>
  <si>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</si>
  <si>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</si>
  <si>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</si>
  <si>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</si>
  <si>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</si>
  <si>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</si>
  <si>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</si>
  <si>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</si>
  <si>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</si>
  <si>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</si>
  <si>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</si>
  <si>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</si>
  <si>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</si>
  <si>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</si>
  <si>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</si>
  <si>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</si>
  <si>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</si>
  <si>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</si>
  <si>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</si>
  <si>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</si>
  <si>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</si>
  <si>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</si>
  <si>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</si>
  <si>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</si>
  <si>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</si>
  <si>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</si>
  <si>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</si>
  <si>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</si>
  <si>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</si>
  <si>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</si>
  <si>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</si>
  <si>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</si>
  <si>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</si>
  <si>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</si>
  <si>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</si>
  <si>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</si>
  <si>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</si>
  <si>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</si>
  <si>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</si>
  <si>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</si>
  <si>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</si>
  <si>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</si>
  <si>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</si>
  <si>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</si>
  <si>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</si>
  <si>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</si>
  <si>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</si>
  <si>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</si>
  <si>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</si>
  <si>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</si>
  <si>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</si>
  <si>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</si>
  <si>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</si>
  <si>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</si>
  <si>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</si>
  <si>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</si>
  <si>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</si>
  <si>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</si>
  <si>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</si>
  <si>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</si>
  <si>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</si>
  <si>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</si>
  <si>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</si>
  <si>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</si>
  <si>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</si>
  <si>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</si>
  <si>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</si>
  <si>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</si>
  <si>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</si>
  <si>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</si>
  <si>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</si>
  <si>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</si>
  <si>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</si>
  <si>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</si>
  <si>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</si>
  <si>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</si>
  <si>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</si>
  <si>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</si>
  <si>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</si>
  <si>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</si>
  <si>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</si>
  <si>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</si>
  <si>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</si>
  <si>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</si>
  <si>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</si>
  <si>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</si>
  <si>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</si>
  <si>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</si>
  <si>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</si>
  <si>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</si>
  <si>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</si>
  <si>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</si>
  <si>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</si>
  <si>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</si>
  <si>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</si>
  <si>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</si>
  <si>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</si>
  <si>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</si>
  <si>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</si>
  <si>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</si>
  <si>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</si>
  <si>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</si>
  <si>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</si>
  <si>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</si>
  <si>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</si>
  <si>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</si>
  <si>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</si>
  <si>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</si>
  <si>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</si>
  <si>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</si>
  <si>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</si>
  <si>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</si>
  <si>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</si>
  <si>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</si>
  <si>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</si>
  <si>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</si>
  <si>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</si>
  <si>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</si>
  <si>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</si>
  <si>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</si>
  <si>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</si>
  <si>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</si>
  <si>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</si>
  <si>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</si>
  <si>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</si>
  <si>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</si>
  <si>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</si>
  <si>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</si>
  <si>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</si>
  <si>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</si>
  <si>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</si>
  <si>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</si>
  <si>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</si>
  <si>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</si>
  <si>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</si>
  <si>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</si>
  <si>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</si>
  <si>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</si>
  <si>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</si>
  <si>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</si>
  <si>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</si>
  <si>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</si>
  <si>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</si>
  <si>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</si>
  <si>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</si>
  <si>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</si>
  <si>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</si>
  <si>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</si>
  <si>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</si>
  <si>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</si>
  <si>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</si>
  <si>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</si>
  <si>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</si>
  <si>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</si>
  <si>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</si>
  <si>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</si>
  <si>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</si>
  <si>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</si>
  <si>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</si>
  <si>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</si>
  <si>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</si>
  <si>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</si>
  <si>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</si>
  <si>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</si>
  <si>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</si>
  <si>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</si>
  <si>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</si>
  <si>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</si>
  <si>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</si>
  <si>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</si>
  <si>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</si>
  <si>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</si>
  <si>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</si>
  <si>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</si>
  <si>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</si>
  <si>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</si>
  <si>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</si>
  <si>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</si>
  <si>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</si>
  <si>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</si>
  <si>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</si>
  <si>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</si>
  <si>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</si>
  <si>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</si>
  <si>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</si>
  <si>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</si>
  <si>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</si>
  <si>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</si>
  <si>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</si>
  <si>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</si>
  <si>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</si>
  <si>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</si>
  <si>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</si>
  <si>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</si>
  <si>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</si>
  <si>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</si>
  <si>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</si>
  <si>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</si>
  <si>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</si>
  <si>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</si>
  <si>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</si>
  <si>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</si>
  <si>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</si>
  <si>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</si>
  <si>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</si>
  <si>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</si>
  <si>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</si>
  <si>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</si>
  <si>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</si>
  <si>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</si>
  <si>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</si>
  <si>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</si>
  <si>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</si>
  <si>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</si>
  <si>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</si>
  <si>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</si>
  <si>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</si>
  <si>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</si>
  <si>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</si>
  <si>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</si>
  <si>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</si>
  <si>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</si>
  <si>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</si>
  <si>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</si>
  <si>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</si>
  <si>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</si>
  <si>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</si>
  <si>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</si>
  <si>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</si>
  <si>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</si>
  <si>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</si>
  <si>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</si>
  <si>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</si>
  <si>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</si>
  <si>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</si>
  <si>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</si>
  <si>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</si>
  <si>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</si>
  <si>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</si>
  <si>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</si>
  <si>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</si>
  <si>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</si>
  <si>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</si>
  <si>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</si>
  <si>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</si>
  <si>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</si>
  <si>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</si>
  <si>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</si>
  <si>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</si>
  <si>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</si>
  <si>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</si>
  <si>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</si>
  <si>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</si>
  <si>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</si>
  <si>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</si>
  <si>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</si>
  <si>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</si>
  <si>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</si>
  <si>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</si>
  <si>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</si>
  <si>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</si>
  <si>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</si>
  <si>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</si>
  <si>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</si>
  <si>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</si>
  <si>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</si>
  <si>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</si>
  <si>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</si>
  <si>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</si>
  <si>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</si>
  <si>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</si>
  <si>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</si>
  <si>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</si>
  <si>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</si>
  <si>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</si>
  <si>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</si>
  <si>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</si>
  <si>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</si>
  <si>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</si>
  <si>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</si>
  <si>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</si>
  <si>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</si>
  <si>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</si>
  <si>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</si>
  <si>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</si>
  <si>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</si>
  <si>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</si>
  <si>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</si>
  <si>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</si>
  <si>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</si>
  <si>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</si>
  <si>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</si>
  <si>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</si>
  <si>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</si>
  <si>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</si>
  <si>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</si>
  <si>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</si>
  <si>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</si>
  <si>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</si>
  <si>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</si>
  <si>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</si>
  <si>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</si>
  <si>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</si>
  <si>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</si>
  <si>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</si>
  <si>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</si>
  <si>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</si>
  <si>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</si>
  <si>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</si>
  <si>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</si>
  <si>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</si>
  <si>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</si>
  <si>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</si>
  <si>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</si>
  <si>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</si>
  <si>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</si>
  <si>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</si>
  <si>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</si>
  <si>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</si>
  <si>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</si>
  <si>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</si>
  <si>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</si>
  <si>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</si>
  <si>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</si>
  <si>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</si>
  <si>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</si>
  <si>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</si>
  <si>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</si>
  <si>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</si>
  <si>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</si>
  <si>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</si>
  <si>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</si>
  <si>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</si>
  <si>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</si>
  <si>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</si>
  <si>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</si>
  <si>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</si>
  <si>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</si>
  <si>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</si>
  <si>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</si>
  <si>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</si>
  <si>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</si>
  <si>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</si>
  <si>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</si>
  <si>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</si>
  <si>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</si>
  <si>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</si>
  <si>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</si>
  <si>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</si>
  <si>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</si>
  <si>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</si>
  <si>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</si>
  <si>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</si>
  <si>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</si>
  <si>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</si>
  <si>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</si>
  <si>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</si>
  <si>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</si>
  <si>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</si>
  <si>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</si>
  <si>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</si>
  <si>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</si>
  <si>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</si>
  <si>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</si>
  <si>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</si>
  <si>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</si>
  <si>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</si>
  <si>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</si>
  <si>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</si>
  <si>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</si>
  <si>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</si>
  <si>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</si>
  <si>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</si>
  <si>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</si>
  <si>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</si>
  <si>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</si>
  <si>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</si>
  <si>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</si>
  <si>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</si>
  <si>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</si>
  <si>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</si>
  <si>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</si>
  <si>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</si>
  <si>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</si>
  <si>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</si>
  <si>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</si>
  <si>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</si>
  <si>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</si>
  <si>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</si>
  <si>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</si>
  <si>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</si>
  <si>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</si>
  <si>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</si>
  <si>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</si>
  <si>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</si>
  <si>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</si>
  <si>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</si>
  <si>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</si>
  <si>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</si>
  <si>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</si>
  <si>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</si>
  <si>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</si>
  <si>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</si>
  <si>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</si>
  <si>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</si>
  <si>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</si>
  <si>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</si>
  <si>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</si>
  <si>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</si>
  <si>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</si>
  <si>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</si>
  <si>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</si>
  <si>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</si>
  <si>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</si>
  <si>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</si>
  <si>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</si>
  <si>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</si>
  <si>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</si>
  <si>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</si>
  <si>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</si>
  <si>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</si>
  <si>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</si>
  <si>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</si>
  <si>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</si>
  <si>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</si>
  <si>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</si>
  <si>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</si>
  <si>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</si>
  <si>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</si>
  <si>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</si>
  <si>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</si>
  <si>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</si>
  <si>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</si>
  <si>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</si>
  <si>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</si>
  <si>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</si>
  <si>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</si>
  <si>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</si>
  <si>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</si>
  <si>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</si>
  <si>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</si>
  <si>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</si>
  <si>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</si>
  <si>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</si>
  <si>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</si>
  <si>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</si>
  <si>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</si>
  <si>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</si>
  <si>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</si>
  <si>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</si>
  <si>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</si>
  <si>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</si>
  <si>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</si>
  <si>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</si>
  <si>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</si>
  <si>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</si>
  <si>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</si>
  <si>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</si>
  <si>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</si>
  <si>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</si>
  <si>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</si>
  <si>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</si>
  <si>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</si>
  <si>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</si>
  <si>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</si>
  <si>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</si>
  <si>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</si>
  <si>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</si>
  <si>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</si>
  <si>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</si>
  <si>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</si>
  <si>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</si>
  <si>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</si>
  <si>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</si>
  <si>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</si>
  <si>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</si>
  <si>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</si>
  <si>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</si>
  <si>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</si>
  <si>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</si>
  <si>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</si>
  <si>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</si>
  <si>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</si>
  <si>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</si>
  <si>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</si>
  <si>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</si>
  <si>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</si>
  <si>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</si>
  <si>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</si>
  <si>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</si>
  <si>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</si>
  <si>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</si>
  <si>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</si>
  <si>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</si>
  <si>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</si>
  <si>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</si>
  <si>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</si>
  <si>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</si>
  <si>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</si>
  <si>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</si>
  <si>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</si>
  <si>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</si>
  <si>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</si>
  <si>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</si>
  <si>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</si>
  <si>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</si>
  <si>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</si>
  <si>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</si>
  <si>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</si>
  <si>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</si>
  <si>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</si>
  <si>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</si>
  <si>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</si>
  <si>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</si>
  <si>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</si>
  <si>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</si>
  <si>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</si>
  <si>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</si>
  <si>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</si>
  <si>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</si>
  <si>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</si>
  <si>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</si>
  <si>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</si>
  <si>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</si>
  <si>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</si>
  <si>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</si>
  <si>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</si>
  <si>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</si>
  <si>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</si>
  <si>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</si>
  <si>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</si>
  <si>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</si>
  <si>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</si>
  <si>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</si>
  <si>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</si>
  <si>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</si>
  <si>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</si>
  <si>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</si>
  <si>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</si>
  <si>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</si>
  <si>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</si>
  <si>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</si>
  <si>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</si>
  <si>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</si>
  <si>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</si>
  <si>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</si>
  <si>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</si>
  <si>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</si>
  <si>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</si>
  <si>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</si>
  <si>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</si>
  <si>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</si>
  <si>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</si>
  <si>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</si>
  <si>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</si>
  <si>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</si>
  <si>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</si>
  <si>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</si>
  <si>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</si>
  <si>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</si>
  <si>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</si>
  <si>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</si>
  <si>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</si>
  <si>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</si>
  <si>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</si>
  <si>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</si>
  <si>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</si>
  <si>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</si>
  <si>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</si>
  <si>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</si>
  <si>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</si>
  <si>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</si>
  <si>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</si>
  <si>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</si>
  <si>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</si>
  <si>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</si>
  <si>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</si>
  <si>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</si>
  <si>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</si>
  <si>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</si>
  <si>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</si>
  <si>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</si>
  <si>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</si>
  <si>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</si>
  <si>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</si>
  <si>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</si>
  <si>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</si>
  <si>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</si>
  <si>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</si>
  <si>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</si>
  <si>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</si>
  <si>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</si>
  <si>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</si>
  <si>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</si>
  <si>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</si>
  <si>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</si>
  <si>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</si>
  <si>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</si>
  <si>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</si>
  <si>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</si>
  <si>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</si>
  <si>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</si>
  <si>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</si>
  <si>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</si>
  <si>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</si>
  <si>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</si>
  <si>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</si>
  <si>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</si>
  <si>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</si>
  <si>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</si>
  <si>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</si>
  <si>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</si>
  <si>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</si>
  <si>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</si>
  <si>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</si>
  <si>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</si>
  <si>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</si>
  <si>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</si>
  <si>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</si>
  <si>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</si>
  <si>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</si>
  <si>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</si>
  <si>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</si>
  <si>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</si>
  <si>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</si>
  <si>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</si>
  <si>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</si>
  <si>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</si>
  <si>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</si>
  <si>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</si>
  <si>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</si>
  <si>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</si>
  <si>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</si>
  <si>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</si>
  <si>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</si>
  <si>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</si>
  <si>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</si>
  <si>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</si>
  <si>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</si>
  <si>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</si>
  <si>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</si>
  <si>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</si>
  <si>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</si>
  <si>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</si>
  <si>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</si>
  <si>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</si>
  <si>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</si>
  <si>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</si>
  <si>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</si>
  <si>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</si>
  <si>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</si>
  <si>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</si>
  <si>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</si>
  <si>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</si>
  <si>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</si>
  <si>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</si>
  <si>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</si>
  <si>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</si>
  <si>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</si>
  <si>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</si>
  <si>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</si>
  <si>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</si>
  <si>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</si>
  <si>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</si>
  <si>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</si>
  <si>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</si>
  <si>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</si>
  <si>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</si>
  <si>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</si>
  <si>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</si>
  <si>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</si>
  <si>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</si>
  <si>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</si>
  <si>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</si>
  <si>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</si>
  <si>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</si>
  <si>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</si>
  <si>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</si>
  <si>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</si>
  <si>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</si>
  <si>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</si>
  <si>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</si>
  <si>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</si>
  <si>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</si>
  <si>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</si>
  <si>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</si>
  <si>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</si>
  <si>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</si>
  <si>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</si>
  <si>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</si>
  <si>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</si>
  <si>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</si>
  <si>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</si>
  <si>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</si>
  <si>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</si>
  <si>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</si>
  <si>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</si>
  <si>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</si>
  <si>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</si>
  <si>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</si>
  <si>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</si>
  <si>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</si>
  <si>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</si>
  <si>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</si>
  <si>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</si>
  <si>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</si>
  <si>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</si>
  <si>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</si>
  <si>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</si>
  <si>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</si>
  <si>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</si>
  <si>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</si>
  <si>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</si>
  <si>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</si>
  <si>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</si>
  <si>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</si>
  <si>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</si>
  <si>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</si>
  <si>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</si>
  <si>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</si>
  <si>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</si>
  <si>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</si>
  <si>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</si>
  <si>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</si>
  <si>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</si>
  <si>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</si>
  <si>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</si>
  <si>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</si>
  <si>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</si>
  <si>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</si>
  <si>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</si>
  <si>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</si>
  <si>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</si>
  <si>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</si>
  <si>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</si>
  <si>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</si>
  <si>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</si>
  <si>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</si>
  <si>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</si>
  <si>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</si>
  <si>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</si>
  <si>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</si>
  <si>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</si>
  <si>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</si>
  <si>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</si>
  <si>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</si>
  <si>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</si>
  <si>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</si>
  <si>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</si>
  <si>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</si>
  <si>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</si>
  <si>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</si>
  <si>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</si>
  <si>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</si>
  <si>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</si>
  <si>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</si>
  <si>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</si>
  <si>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</si>
  <si>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</si>
  <si>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</si>
  <si>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</si>
  <si>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</si>
  <si>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</si>
  <si>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</si>
  <si>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</si>
  <si>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</si>
  <si>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</si>
  <si>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</si>
  <si>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</si>
  <si>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</si>
  <si>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</si>
  <si>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</si>
  <si>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</si>
  <si>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</si>
  <si>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</si>
  <si>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</si>
  <si>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</si>
  <si>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</si>
  <si>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</si>
  <si>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</si>
  <si>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</si>
  <si>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</si>
  <si>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</si>
  <si>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</si>
  <si>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</si>
  <si>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</si>
  <si>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</si>
  <si>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</si>
  <si>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</si>
  <si>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</si>
  <si>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</si>
  <si>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</si>
  <si>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</si>
  <si>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</si>
  <si>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</si>
  <si>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</si>
  <si>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</si>
  <si>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</si>
  <si>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</si>
  <si>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</si>
  <si>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</si>
  <si>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</si>
  <si>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</si>
  <si>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</si>
  <si>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</si>
  <si>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</si>
  <si>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</si>
  <si>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</si>
  <si>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</si>
  <si>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</si>
  <si>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</si>
  <si>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</si>
  <si>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</si>
  <si>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</si>
  <si>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</si>
  <si>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</si>
  <si>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</si>
  <si>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</si>
  <si>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</si>
  <si>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</si>
  <si>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</si>
  <si>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</si>
  <si>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</si>
  <si>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</si>
  <si>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</si>
  <si>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</si>
  <si>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</si>
  <si>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</si>
  <si>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</si>
  <si>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</si>
  <si>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</si>
  <si>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</si>
  <si>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</si>
  <si>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</si>
  <si>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</si>
  <si>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</si>
  <si>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</si>
  <si>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</si>
  <si>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</si>
  <si>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</si>
  <si>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</si>
  <si>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</si>
  <si>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</si>
  <si>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</si>
  <si>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</si>
  <si>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</si>
  <si>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</si>
  <si>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</si>
  <si>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</si>
  <si>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</si>
  <si>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</si>
  <si>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</si>
  <si>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</si>
  <si>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</si>
  <si>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</si>
  <si>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</si>
  <si>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</si>
  <si>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</si>
  <si>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</si>
  <si>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</si>
  <si>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</si>
  <si>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</si>
  <si>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</si>
  <si>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</si>
  <si>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</si>
  <si>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</si>
  <si>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</si>
  <si>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</si>
  <si>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</si>
  <si>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</si>
  <si>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</si>
  <si>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</si>
  <si>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</si>
  <si>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</si>
  <si>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</si>
  <si>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</si>
  <si>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</si>
  <si>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</si>
  <si>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</si>
  <si>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</si>
  <si>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</si>
  <si>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</si>
  <si>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</si>
  <si>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</si>
  <si>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</si>
  <si>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</si>
  <si>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</si>
  <si>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</si>
  <si>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</si>
  <si>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</si>
  <si>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</si>
  <si>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</si>
  <si>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</si>
  <si>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</si>
  <si>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</si>
  <si>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</si>
  <si>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</si>
  <si>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</si>
  <si>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</si>
  <si>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</si>
  <si>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</si>
  <si>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</si>
  <si>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</si>
  <si>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</si>
  <si>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</si>
  <si>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</si>
  <si>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</si>
  <si>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</si>
  <si>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</si>
  <si>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</si>
  <si>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</si>
  <si>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</si>
  <si>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</si>
  <si>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</si>
  <si>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</si>
  <si>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</si>
  <si>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</si>
  <si>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</si>
  <si>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</si>
  <si>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</si>
  <si>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</si>
  <si>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</si>
  <si>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</si>
  <si>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</si>
  <si>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</si>
  <si>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</si>
  <si>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</si>
  <si>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</si>
  <si>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</si>
  <si>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</si>
  <si>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</si>
  <si>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</si>
  <si>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</si>
  <si>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</si>
  <si>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</si>
  <si>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</si>
  <si>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</si>
  <si>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</si>
  <si>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</si>
  <si>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</si>
  <si>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</si>
  <si>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</si>
  <si>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</si>
  <si>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</si>
  <si>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</si>
  <si>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</si>
  <si>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</si>
  <si>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</si>
  <si>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</si>
  <si>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</si>
  <si>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</si>
  <si>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</si>
  <si>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</si>
  <si>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</si>
  <si>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</si>
  <si>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</si>
  <si>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</si>
  <si>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</si>
  <si>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</si>
  <si>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</si>
  <si>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</si>
  <si>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</si>
  <si>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</si>
  <si>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</si>
  <si>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</si>
  <si>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</si>
  <si>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</si>
  <si>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</si>
  <si>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</si>
  <si>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</si>
  <si>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</si>
  <si>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</si>
  <si>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</si>
  <si>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</si>
  <si>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</si>
  <si>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</si>
  <si>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</si>
  <si>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</si>
  <si>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</si>
  <si>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</si>
  <si>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</si>
  <si>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</si>
  <si>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</si>
  <si>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</si>
  <si>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</si>
  <si>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</si>
  <si>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</si>
  <si>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</si>
  <si>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</si>
  <si>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</si>
  <si>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</si>
  <si>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</si>
  <si>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</si>
  <si>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</si>
  <si>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</si>
  <si>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</si>
  <si>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</si>
  <si>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</si>
  <si>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</si>
  <si>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</si>
  <si>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</si>
  <si>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</si>
  <si>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</si>
  <si>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</si>
  <si>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</si>
  <si>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</si>
  <si>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</si>
  <si>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</si>
  <si>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</si>
  <si>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</si>
  <si>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</si>
  <si>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</si>
  <si>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</si>
  <si>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</si>
  <si>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</si>
  <si>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</si>
  <si>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</si>
  <si>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</si>
  <si>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</si>
  <si>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</si>
  <si>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</si>
  <si>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</si>
  <si>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</si>
  <si>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</si>
  <si>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</si>
  <si>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</si>
  <si>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</si>
  <si>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</si>
  <si>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</si>
  <si>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</si>
  <si>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</si>
  <si>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</si>
  <si>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</si>
  <si>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</si>
  <si>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</si>
  <si>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</si>
  <si>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</si>
  <si>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</si>
  <si>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</si>
  <si>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</si>
  <si>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</si>
  <si>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</si>
  <si>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</si>
  <si>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</si>
  <si>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</si>
  <si>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</si>
  <si>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</si>
  <si>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</si>
  <si>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</si>
  <si>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</si>
  <si>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</si>
  <si>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</si>
  <si>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</si>
  <si>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</si>
  <si>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</si>
  <si>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</si>
  <si>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</si>
  <si>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</si>
  <si>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</si>
  <si>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</si>
  <si>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</si>
  <si>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</si>
  <si>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</si>
  <si>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</si>
  <si>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</si>
  <si>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</si>
  <si>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</si>
  <si>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</si>
  <si>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</si>
  <si>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</si>
  <si>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</si>
  <si>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</si>
  <si>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</si>
  <si>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</si>
  <si>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</si>
  <si>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</si>
  <si>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</si>
  <si>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</si>
  <si>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</si>
  <si>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</si>
  <si>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</si>
  <si>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</si>
  <si>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</si>
  <si>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</si>
  <si>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</si>
  <si>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</si>
  <si>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</si>
  <si>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</si>
  <si>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</si>
  <si>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</si>
  <si>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</si>
  <si>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</si>
  <si>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</si>
  <si>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</si>
  <si>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</si>
  <si>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</si>
  <si>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</si>
  <si>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</si>
  <si>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</si>
  <si>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</si>
  <si>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</si>
  <si>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</si>
  <si>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</si>
  <si>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</si>
  <si>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</si>
  <si>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</si>
  <si>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</si>
  <si>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</si>
  <si>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</si>
  <si>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</si>
  <si>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</si>
  <si>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</si>
  <si>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</si>
  <si>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</si>
  <si>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</si>
  <si>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</si>
  <si>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</si>
  <si>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</si>
  <si>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</si>
  <si>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</si>
  <si>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</si>
  <si>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</si>
  <si>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</si>
  <si>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</si>
  <si>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</si>
  <si>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</si>
  <si>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</si>
  <si>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</si>
  <si>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</si>
  <si>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</si>
  <si>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</si>
  <si>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</si>
  <si>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</si>
  <si>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</si>
  <si>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</si>
  <si>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</si>
  <si>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</si>
  <si>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</si>
  <si>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</si>
  <si>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</si>
  <si>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</si>
  <si>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</si>
  <si>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</si>
  <si>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</si>
  <si>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</si>
  <si>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</si>
  <si>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</si>
  <si>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</si>
  <si>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</si>
  <si>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</si>
  <si>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</si>
  <si>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</si>
  <si>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</si>
  <si>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</si>
  <si>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</si>
  <si>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</si>
  <si>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</si>
  <si>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</si>
  <si>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</si>
  <si>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</si>
  <si>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</si>
  <si>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</si>
  <si>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</si>
  <si>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</si>
  <si>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</si>
  <si>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</si>
  <si>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</si>
  <si>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</si>
  <si>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</si>
  <si>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</si>
  <si>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</si>
  <si>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</si>
  <si>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</si>
  <si>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</si>
  <si>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</si>
  <si>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</si>
  <si>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</si>
  <si>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</si>
  <si>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</si>
  <si>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</si>
  <si>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</si>
  <si>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</si>
  <si>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</si>
  <si>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</si>
  <si>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</si>
  <si>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</si>
  <si>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</si>
  <si>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</si>
  <si>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</si>
  <si>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</si>
  <si>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</si>
  <si>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</si>
  <si>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</si>
  <si>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</si>
  <si>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</si>
  <si>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</si>
  <si>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</si>
  <si>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</si>
  <si>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</si>
  <si>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</si>
  <si>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</si>
  <si>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</si>
  <si>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</si>
  <si>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</si>
  <si>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</si>
  <si>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</si>
  <si>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</si>
  <si>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</si>
  <si>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</si>
  <si>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</si>
  <si>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</si>
  <si>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</si>
  <si>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</si>
  <si>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</si>
  <si>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</si>
  <si>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</si>
  <si>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</si>
  <si>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</si>
  <si>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</si>
  <si>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</si>
  <si>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</si>
  <si>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</si>
  <si>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</si>
  <si>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</si>
  <si>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</si>
  <si>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</si>
  <si>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</si>
  <si>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</si>
  <si>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</si>
  <si>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</si>
  <si>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</si>
  <si>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</si>
  <si>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</si>
  <si>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</si>
  <si>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</si>
  <si>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</si>
  <si>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</si>
  <si>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</si>
  <si>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</si>
  <si>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</si>
  <si>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</si>
  <si>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</si>
  <si>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</si>
  <si>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</si>
  <si>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</si>
  <si>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</si>
  <si>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</si>
  <si>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</si>
  <si>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</si>
  <si>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</si>
  <si>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</si>
  <si>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</si>
  <si>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</si>
  <si>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</si>
  <si>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</si>
  <si>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</si>
  <si>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</si>
  <si>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</si>
  <si>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</si>
  <si>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</si>
  <si>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</si>
  <si>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</si>
  <si>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</si>
  <si>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</si>
  <si>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</si>
  <si>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</si>
  <si>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</si>
  <si>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</si>
  <si>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</si>
  <si>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</si>
  <si>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</si>
  <si>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</si>
  <si>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</si>
  <si>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</si>
  <si>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</si>
  <si>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</si>
  <si>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</si>
  <si>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</si>
  <si>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</si>
  <si>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</si>
  <si>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</si>
  <si>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</si>
  <si>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</si>
  <si>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</si>
  <si>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</si>
  <si>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</si>
  <si>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</si>
  <si>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</si>
  <si>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</si>
  <si>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</si>
  <si>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</si>
  <si>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</si>
  <si>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</si>
  <si>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</si>
  <si>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</si>
  <si>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</si>
  <si>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</si>
  <si>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</si>
  <si>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</si>
  <si>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</si>
  <si>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</si>
  <si>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</si>
  <si>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</si>
  <si>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</si>
  <si>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</si>
  <si>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</si>
  <si>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</si>
  <si>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</si>
  <si>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</si>
  <si>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</si>
  <si>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</si>
  <si>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</si>
  <si>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</si>
  <si>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</si>
  <si>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</si>
  <si>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</si>
  <si>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</si>
  <si>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</si>
  <si>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</si>
  <si>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</si>
  <si>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</si>
  <si>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</si>
  <si>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</si>
  <si>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</si>
  <si>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</si>
  <si>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</si>
  <si>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</si>
  <si>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</si>
  <si>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</si>
  <si>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</si>
  <si>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</si>
  <si>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</si>
  <si>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</si>
  <si>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</si>
  <si>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</si>
  <si>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</si>
  <si>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</si>
  <si>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</si>
  <si>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</si>
  <si>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</si>
  <si>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</si>
  <si>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</si>
  <si>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</si>
  <si>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</si>
  <si>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</si>
  <si>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</si>
  <si>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</si>
  <si>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</si>
  <si>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</si>
  <si>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</si>
  <si>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</si>
  <si>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</si>
  <si>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</si>
  <si>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</si>
  <si>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</si>
  <si>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</si>
  <si>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</si>
  <si>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</si>
  <si>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</si>
  <si>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</si>
  <si>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</si>
  <si>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</si>
  <si>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</si>
  <si>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</si>
  <si>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</si>
  <si>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</si>
  <si>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</si>
  <si>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</si>
  <si>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</si>
  <si>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</si>
  <si>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</si>
  <si>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</si>
  <si>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</si>
  <si>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</si>
  <si>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</si>
  <si>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</si>
  <si>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</si>
  <si>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</si>
  <si>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</si>
  <si>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</si>
  <si>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</si>
  <si>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</si>
  <si>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</si>
  <si>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</si>
  <si>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</si>
  <si>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</si>
  <si>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</si>
  <si>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</si>
  <si>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</si>
  <si>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</si>
  <si>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</si>
  <si>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</si>
  <si>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</si>
  <si>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</si>
  <si>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</si>
  <si>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</si>
  <si>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</si>
  <si>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</si>
  <si>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</si>
  <si>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</si>
  <si>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</si>
  <si>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</si>
  <si>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</si>
  <si>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</si>
  <si>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</si>
  <si>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</si>
  <si>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</si>
  <si>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</si>
  <si>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</si>
  <si>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</si>
  <si>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</si>
  <si>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</si>
  <si>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</si>
  <si>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</si>
  <si>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</si>
  <si>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</si>
  <si>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</si>
  <si>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</si>
  <si>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</si>
  <si>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</si>
  <si>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</si>
  <si>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</si>
  <si>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</si>
  <si>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</si>
  <si>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</si>
  <si>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</si>
  <si>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</si>
  <si>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</si>
  <si>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</si>
  <si>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</si>
  <si>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</si>
  <si>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</si>
  <si>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</si>
  <si>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</si>
  <si>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</si>
  <si>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</si>
  <si>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</si>
  <si>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</si>
  <si>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</si>
  <si>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</si>
  <si>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</si>
  <si>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</si>
  <si>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</si>
  <si>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</si>
  <si>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</si>
  <si>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</si>
  <si>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</si>
  <si>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</si>
  <si>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</si>
  <si>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</si>
  <si>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</si>
  <si>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</si>
  <si>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</si>
  <si>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</si>
  <si>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</si>
  <si>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</si>
  <si>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</si>
  <si>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</si>
  <si>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</si>
  <si>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</si>
  <si>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</si>
  <si>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</si>
  <si>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</si>
  <si>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</si>
  <si>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</si>
  <si>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</si>
  <si>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</si>
  <si>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</si>
  <si>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</si>
  <si>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</si>
  <si>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</si>
  <si>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</si>
  <si>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</si>
  <si>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</si>
  <si>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</si>
  <si>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</si>
  <si>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</si>
  <si>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</si>
  <si>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</si>
  <si>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</si>
  <si>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</si>
  <si>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</si>
  <si>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</si>
  <si>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</si>
  <si>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</si>
  <si>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</si>
  <si>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</si>
  <si>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</si>
  <si>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</si>
  <si>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</si>
  <si>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</si>
  <si>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</si>
  <si>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</si>
  <si>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</si>
  <si>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</si>
  <si>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</si>
  <si>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</si>
  <si>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</si>
  <si>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</si>
  <si>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</si>
  <si>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</si>
  <si>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</si>
  <si>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</si>
  <si>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</si>
  <si>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</si>
  <si>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</si>
  <si>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</si>
  <si>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</si>
  <si>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</si>
  <si>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</si>
  <si>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</si>
  <si>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</si>
  <si>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</si>
  <si>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</si>
  <si>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</si>
  <si>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</si>
  <si>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</si>
  <si>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</si>
  <si>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</si>
  <si>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</si>
  <si>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</si>
  <si>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</si>
  <si>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</si>
  <si>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</si>
  <si>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</si>
  <si>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</si>
  <si>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</si>
  <si>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</si>
  <si>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</si>
  <si>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</si>
  <si>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</si>
  <si>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</si>
  <si>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</si>
  <si>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</si>
  <si>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</si>
  <si>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</si>
  <si>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</si>
  <si>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</si>
  <si>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</si>
  <si>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</si>
  <si>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</si>
  <si>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</si>
  <si>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</si>
  <si>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</si>
  <si>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</si>
  <si>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</si>
  <si>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</si>
  <si>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</si>
  <si>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</si>
  <si>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</si>
  <si>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</si>
  <si>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</si>
  <si>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</si>
  <si>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</si>
  <si>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</si>
  <si>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</si>
  <si>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</si>
  <si>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</si>
  <si>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</si>
  <si>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</si>
  <si>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</si>
  <si>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</si>
  <si>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</si>
  <si>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</si>
  <si>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</si>
  <si>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</si>
  <si>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</si>
  <si>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</si>
  <si>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</si>
  <si>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</si>
  <si>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</si>
  <si>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</si>
  <si>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</si>
  <si>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</si>
  <si>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</si>
  <si>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</si>
  <si>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</si>
  <si>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</si>
  <si>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</si>
  <si>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</si>
  <si>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</si>
  <si>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</si>
  <si>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</si>
  <si>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</si>
  <si>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</si>
  <si>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</si>
  <si>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</si>
  <si>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</si>
  <si>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</si>
  <si>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</si>
  <si>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</si>
  <si>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</si>
  <si>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</si>
  <si>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</si>
  <si>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</si>
  <si>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</si>
  <si>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</si>
  <si>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</si>
  <si>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</si>
  <si>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</si>
  <si>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</si>
  <si>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</si>
  <si>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</si>
  <si>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</si>
  <si>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</si>
  <si>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</si>
  <si>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</si>
  <si>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</si>
  <si>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</si>
  <si>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</si>
  <si>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</si>
  <si>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</si>
  <si>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</si>
  <si>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</si>
  <si>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</si>
  <si>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</si>
  <si>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</si>
  <si>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</si>
  <si>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</si>
  <si>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</si>
  <si>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</si>
  <si>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</si>
  <si>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</si>
  <si>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</si>
  <si>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</si>
  <si>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</si>
  <si>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</si>
  <si>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</si>
  <si>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</si>
  <si>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</si>
  <si>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</si>
  <si>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</si>
  <si>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</si>
  <si>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</si>
  <si>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</si>
  <si>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</si>
  <si>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</si>
  <si>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</si>
  <si>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</si>
  <si>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</si>
  <si>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</si>
  <si>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</si>
  <si>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</si>
  <si>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</si>
  <si>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</si>
  <si>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</si>
  <si>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</si>
  <si>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</si>
  <si>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</si>
  <si>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</si>
  <si>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</si>
  <si>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</si>
  <si>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</si>
  <si>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</si>
  <si>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</si>
  <si>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</si>
  <si>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</si>
  <si>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</si>
  <si>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</si>
  <si>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</si>
  <si>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</si>
  <si>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</si>
  <si>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</si>
  <si>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</si>
  <si>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</si>
  <si>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</si>
  <si>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</si>
  <si>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</si>
  <si>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</si>
  <si>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</si>
  <si>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</si>
  <si>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</si>
  <si>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</si>
  <si>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</si>
  <si>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</si>
  <si>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</si>
  <si>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</si>
  <si>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</si>
  <si>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</si>
  <si>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</si>
  <si>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</si>
  <si>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</si>
  <si>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</si>
  <si>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</si>
  <si>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</si>
  <si>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</si>
  <si>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</si>
  <si>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</si>
  <si>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</si>
  <si>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</si>
  <si>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</si>
  <si>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</si>
  <si>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</si>
  <si>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</si>
  <si>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</si>
  <si>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</si>
  <si>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</si>
  <si>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</si>
  <si>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</si>
  <si>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</si>
  <si>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</si>
  <si>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</si>
  <si>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</si>
  <si>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</si>
  <si>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</si>
  <si>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</si>
  <si>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</si>
  <si>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</si>
  <si>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</si>
  <si>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</si>
  <si>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</si>
  <si>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</si>
  <si>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</si>
  <si>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</si>
  <si>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</si>
  <si>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</si>
  <si>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</si>
  <si>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</si>
  <si>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</si>
  <si>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</si>
  <si>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</si>
  <si>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</si>
  <si>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</si>
  <si>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</si>
  <si>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</si>
  <si>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</si>
  <si>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</si>
  <si>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</si>
  <si>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</si>
  <si>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</si>
  <si>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</si>
  <si>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</si>
  <si>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</si>
  <si>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</si>
  <si>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</si>
  <si>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</si>
  <si>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</si>
  <si>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</si>
  <si>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</si>
  <si>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</si>
  <si>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</si>
  <si>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</si>
  <si>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</si>
  <si>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</si>
  <si>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</si>
  <si>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</si>
  <si>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</si>
  <si>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</si>
  <si>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</si>
  <si>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</si>
  <si>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</si>
  <si>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</si>
  <si>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</si>
  <si>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</si>
  <si>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</si>
  <si>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</si>
  <si>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</si>
  <si>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</si>
  <si>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</si>
  <si>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</si>
  <si>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</si>
  <si>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</si>
  <si>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</si>
  <si>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</si>
  <si>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</si>
  <si>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</si>
  <si>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</si>
  <si>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</si>
  <si>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</si>
  <si>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</si>
  <si>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</si>
  <si>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</si>
  <si>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</si>
  <si>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</si>
  <si>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</si>
  <si>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</si>
  <si>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</si>
  <si>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</si>
  <si>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</si>
  <si>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</si>
  <si>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</si>
  <si>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</si>
  <si>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</si>
  <si>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</si>
  <si>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</si>
  <si>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</si>
  <si>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</si>
  <si>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</si>
  <si>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</si>
  <si>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</si>
  <si>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</si>
  <si>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</si>
  <si>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</si>
  <si>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</si>
  <si>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</si>
  <si>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</si>
  <si>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</si>
  <si>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</si>
  <si>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</si>
  <si>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</si>
  <si>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</si>
  <si>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</si>
  <si>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</si>
  <si>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</si>
  <si>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</si>
  <si>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</si>
  <si>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</si>
  <si>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</si>
  <si>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</si>
  <si>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</si>
  <si>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</si>
  <si>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</si>
  <si>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</si>
  <si>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</si>
  <si>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</si>
  <si>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</si>
  <si>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</si>
  <si>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</si>
  <si>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</si>
  <si>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</si>
  <si>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</si>
  <si>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</si>
  <si>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</si>
  <si>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</si>
  <si>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</si>
  <si>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</si>
  <si>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</si>
  <si>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</si>
  <si>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</si>
  <si>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</si>
  <si>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</si>
  <si>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</si>
  <si>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</si>
  <si>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</si>
  <si>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</si>
  <si>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</si>
  <si>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</si>
  <si>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</si>
  <si>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</si>
  <si>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</si>
  <si>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</si>
  <si>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</si>
  <si>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</si>
  <si>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</si>
  <si>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</si>
  <si>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</si>
  <si>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</si>
  <si>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</si>
  <si>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</si>
  <si>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</si>
  <si>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</si>
  <si>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</si>
  <si>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</si>
  <si>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</si>
  <si>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</si>
  <si>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</si>
  <si>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</si>
  <si>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</si>
  <si>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</si>
  <si>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</si>
  <si>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</si>
  <si>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</si>
  <si>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</si>
  <si>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</si>
  <si>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</si>
  <si>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</si>
  <si>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</si>
  <si>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</si>
  <si>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</si>
  <si>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</si>
  <si>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</si>
  <si>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</si>
  <si>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</si>
  <si>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</si>
  <si>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</si>
  <si>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</si>
  <si>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</si>
  <si>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</si>
  <si>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</si>
  <si>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</si>
  <si>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</si>
  <si>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</si>
  <si>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</si>
  <si>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</si>
  <si>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</si>
  <si>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</si>
  <si>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</si>
  <si>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</si>
  <si>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</si>
  <si>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</si>
  <si>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</si>
  <si>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</si>
  <si>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</si>
  <si>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</si>
  <si>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</si>
  <si>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</si>
  <si>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</si>
  <si>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</si>
  <si>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</si>
  <si>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</si>
  <si>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</si>
  <si>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</si>
  <si>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</si>
  <si>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</si>
  <si>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</si>
  <si>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</si>
  <si>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</si>
  <si>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</si>
  <si>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</si>
  <si>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</si>
  <si>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</si>
  <si>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</si>
  <si>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</si>
  <si>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</si>
  <si>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</si>
  <si>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</si>
  <si>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</si>
  <si>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</si>
  <si>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</si>
  <si>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</si>
  <si>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</si>
  <si>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</si>
  <si>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</si>
  <si>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</si>
  <si>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</si>
  <si>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</si>
  <si>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</si>
  <si>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</si>
  <si>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</si>
  <si>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</si>
  <si>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</si>
  <si>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</si>
  <si>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</si>
  <si>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</si>
  <si>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</si>
  <si>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</si>
  <si>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</si>
  <si>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</si>
  <si>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</si>
  <si>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</si>
  <si>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</si>
  <si>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</si>
  <si>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</si>
  <si>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</si>
  <si>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</si>
  <si>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</si>
  <si>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</si>
  <si>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</si>
  <si>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</si>
  <si>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</si>
  <si>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</si>
  <si>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</si>
  <si>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</si>
  <si>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</si>
  <si>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</si>
  <si>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</si>
  <si>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</si>
  <si>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</si>
  <si>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</si>
  <si>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</si>
  <si>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</si>
  <si>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</si>
  <si>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</si>
  <si>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</si>
  <si>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</si>
  <si>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</si>
  <si>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</si>
  <si>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</si>
  <si>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</si>
  <si>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</si>
  <si>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</si>
  <si>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</si>
  <si>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</si>
  <si>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</si>
  <si>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</si>
  <si>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</si>
  <si>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</si>
  <si>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</si>
  <si>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</si>
  <si>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</si>
  <si>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</si>
  <si>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</si>
  <si>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</si>
  <si>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</si>
  <si>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</si>
  <si>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</si>
  <si>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</si>
  <si>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</si>
  <si>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</si>
  <si>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</si>
  <si>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</si>
  <si>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</si>
  <si>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</si>
  <si>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</si>
  <si>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</si>
  <si>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</si>
  <si>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</si>
  <si>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</si>
  <si>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</si>
  <si>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</si>
  <si>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</si>
  <si>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</si>
  <si>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</si>
  <si>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</si>
  <si>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</si>
  <si>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</si>
  <si>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</si>
  <si>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</si>
  <si>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</si>
  <si>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</si>
  <si>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</si>
  <si>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</si>
  <si>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</si>
  <si>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</si>
  <si>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</si>
  <si>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</si>
  <si>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</si>
  <si>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</si>
  <si>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</si>
  <si>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</si>
  <si>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</si>
  <si>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</si>
  <si>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</si>
  <si>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</si>
  <si>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</si>
  <si>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</si>
  <si>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</si>
  <si>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</si>
  <si>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</si>
  <si>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</si>
  <si>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</si>
  <si>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</si>
  <si>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</si>
  <si>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</si>
  <si>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</si>
  <si>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</si>
  <si>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</si>
  <si>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</si>
  <si>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</si>
  <si>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</si>
  <si>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</si>
  <si>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</si>
  <si>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</si>
  <si>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</si>
  <si>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</si>
  <si>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</si>
  <si>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</si>
  <si>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</si>
  <si>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</si>
  <si>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</si>
  <si>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</si>
  <si>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</si>
  <si>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</si>
  <si>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</si>
  <si>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</si>
  <si>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</si>
  <si>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</si>
  <si>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</si>
  <si>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</si>
  <si>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</si>
  <si>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</si>
  <si>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</si>
  <si>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</si>
  <si>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</si>
  <si>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</si>
  <si>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</si>
  <si>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</si>
  <si>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</si>
  <si>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</si>
  <si>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</si>
  <si>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</si>
  <si>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</si>
  <si>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</si>
  <si>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</si>
  <si>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</si>
  <si>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</si>
  <si>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</si>
  <si>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</si>
  <si>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</si>
  <si>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</si>
  <si>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</si>
  <si>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</si>
  <si>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</si>
  <si>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</si>
  <si>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</si>
  <si>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</si>
  <si>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</si>
  <si>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</si>
  <si>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</si>
  <si>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</si>
  <si>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</si>
  <si>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</si>
  <si>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</si>
  <si>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</si>
  <si>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</si>
  <si>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</si>
  <si>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</si>
  <si>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</si>
  <si>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</si>
  <si>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</si>
  <si>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</si>
  <si>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</si>
  <si>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</si>
  <si>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</si>
  <si>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</si>
  <si>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</si>
  <si>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</si>
  <si>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</si>
  <si>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</si>
  <si>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</si>
  <si>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</si>
  <si>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</si>
  <si>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</si>
  <si>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</si>
  <si>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</si>
  <si>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</si>
  <si>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</si>
  <si>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</si>
  <si>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</si>
  <si>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</si>
  <si>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</si>
  <si>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</si>
  <si>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</si>
  <si>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</si>
  <si>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</si>
  <si>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</si>
  <si>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</si>
  <si>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</si>
  <si>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</si>
  <si>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</si>
  <si>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</si>
  <si>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</si>
  <si>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</si>
  <si>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</si>
  <si>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</si>
  <si>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</si>
  <si>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</si>
  <si>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</si>
  <si>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</si>
  <si>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</si>
  <si>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</si>
  <si>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</si>
  <si>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</si>
  <si>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</si>
  <si>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</si>
  <si>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</si>
  <si>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</si>
  <si>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</si>
  <si>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</si>
  <si>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</si>
  <si>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</si>
  <si>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</si>
  <si>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</si>
  <si>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</si>
  <si>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</si>
  <si>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</si>
  <si>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</si>
  <si>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</si>
  <si>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</si>
  <si>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</si>
  <si>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</si>
  <si>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</si>
  <si>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</si>
  <si>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</si>
  <si>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</si>
  <si>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</si>
  <si>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</si>
  <si>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</si>
  <si>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</si>
  <si>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</si>
  <si>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</si>
  <si>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</si>
  <si>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</si>
  <si>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</si>
  <si>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</si>
  <si>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</si>
  <si>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</si>
  <si>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</si>
  <si>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</si>
  <si>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</si>
  <si>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</si>
  <si>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</si>
  <si>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</si>
  <si>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</si>
  <si>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</si>
  <si>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</si>
  <si>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</si>
  <si>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</si>
  <si>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</si>
  <si>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</si>
  <si>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</si>
  <si>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</si>
  <si>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</si>
  <si>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</si>
  <si>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</si>
  <si>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</si>
  <si>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</si>
  <si>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</si>
  <si>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</si>
  <si>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</si>
  <si>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</si>
  <si>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</si>
  <si>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</si>
  <si>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</si>
  <si>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</si>
  <si>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</si>
  <si>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</si>
  <si>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</si>
  <si>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</si>
  <si>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</si>
  <si>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</si>
  <si>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</si>
  <si>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</si>
  <si>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</si>
  <si>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</si>
  <si>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</si>
  <si>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</si>
  <si>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</si>
  <si>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</si>
  <si>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</si>
  <si>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</si>
  <si>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</si>
  <si>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</si>
  <si>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</si>
  <si>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</si>
  <si>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</si>
  <si>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</si>
  <si>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</si>
  <si>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</si>
  <si>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</si>
  <si>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</si>
  <si>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</si>
  <si>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</si>
  <si>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</si>
  <si>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</si>
  <si>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</si>
  <si>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</si>
  <si>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</si>
  <si>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</si>
  <si>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</si>
  <si>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</si>
  <si>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</si>
  <si>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</si>
  <si>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</si>
  <si>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</si>
  <si>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</si>
  <si>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</si>
  <si>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</si>
  <si>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</si>
  <si>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</si>
  <si>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</si>
  <si>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</si>
  <si>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</si>
  <si>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</si>
  <si>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</si>
  <si>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</si>
  <si>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</si>
  <si>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</si>
  <si>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</si>
  <si>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</si>
  <si>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</si>
  <si>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</si>
  <si>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</si>
  <si>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</si>
  <si>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</si>
  <si>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</si>
  <si>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</si>
  <si>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</si>
  <si>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</si>
  <si>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</si>
  <si>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</si>
  <si>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</si>
  <si>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</si>
  <si>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</si>
  <si>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</si>
  <si>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</si>
  <si>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</si>
  <si>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</si>
  <si>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</si>
  <si>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</si>
  <si>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</si>
  <si>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</si>
  <si>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</si>
  <si>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</si>
  <si>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</si>
  <si>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</si>
  <si>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</si>
  <si>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</si>
  <si>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</si>
  <si>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</si>
  <si>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</si>
  <si>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</si>
  <si>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</si>
  <si>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</si>
  <si>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</si>
  <si>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</si>
  <si>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</si>
  <si>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</si>
  <si>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</si>
  <si>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</si>
  <si>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</si>
  <si>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</si>
  <si>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</si>
  <si>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</si>
  <si>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</si>
  <si>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</si>
  <si>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</si>
  <si>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</si>
  <si>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</si>
  <si>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</si>
  <si>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</si>
  <si>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</si>
  <si>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</si>
  <si>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</si>
  <si>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</si>
  <si>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</si>
  <si>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</si>
  <si>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</si>
  <si>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</si>
  <si>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</si>
  <si>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</si>
  <si>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</si>
  <si>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</si>
  <si>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</si>
  <si>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</si>
  <si>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</si>
  <si>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</si>
  <si>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</si>
  <si>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</si>
  <si>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</si>
  <si>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</si>
  <si>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</si>
  <si>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</si>
  <si>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</si>
  <si>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</si>
  <si>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</si>
  <si>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</si>
  <si>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</si>
  <si>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</si>
  <si>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</si>
  <si>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</si>
  <si>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</si>
  <si>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</si>
  <si>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</si>
  <si>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</si>
  <si>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</si>
  <si>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</si>
  <si>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</si>
  <si>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</si>
  <si>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</si>
  <si>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</si>
  <si>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</si>
  <si>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</si>
  <si>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</si>
  <si>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</si>
  <si>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</si>
  <si>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</si>
  <si>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</si>
  <si>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</si>
  <si>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</si>
  <si>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</si>
  <si>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</si>
  <si>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</si>
  <si>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</si>
  <si>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</si>
  <si>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</si>
  <si>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</si>
  <si>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</si>
  <si>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</si>
  <si>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</si>
  <si>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</si>
  <si>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</si>
  <si>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</si>
  <si>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</si>
  <si>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</si>
  <si>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</si>
  <si>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</si>
  <si>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</si>
  <si>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</si>
  <si>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</si>
  <si>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</si>
  <si>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</si>
  <si>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</si>
  <si>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</si>
  <si>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</si>
  <si>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</si>
  <si>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</si>
  <si>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</si>
  <si>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</si>
  <si>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</si>
  <si>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</si>
  <si>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</si>
  <si>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</si>
  <si>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</si>
  <si>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</si>
  <si>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</si>
  <si>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</si>
  <si>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</si>
  <si>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</si>
  <si>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</si>
  <si>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</si>
  <si>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</si>
  <si>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</si>
  <si>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</si>
  <si>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</si>
  <si>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</si>
  <si>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</si>
  <si>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</si>
  <si>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</si>
  <si>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</si>
  <si>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</si>
  <si>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</si>
  <si>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</si>
  <si>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</si>
  <si>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</si>
  <si>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</si>
  <si>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</si>
  <si>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</si>
  <si>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</si>
  <si>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</si>
  <si>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</si>
  <si>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</si>
  <si>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</si>
  <si>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</si>
  <si>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</si>
  <si>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</si>
  <si>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</si>
  <si>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</si>
  <si>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</si>
  <si>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</si>
  <si>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</si>
  <si>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</si>
  <si>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</si>
  <si>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</si>
  <si>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</si>
  <si>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</si>
  <si>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</si>
  <si>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</si>
  <si>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</si>
  <si>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</si>
  <si>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</si>
  <si>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</si>
  <si>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</si>
  <si>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</si>
  <si>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</si>
  <si>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</si>
  <si>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</si>
  <si>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</si>
  <si>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</si>
  <si>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</si>
  <si>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</si>
  <si>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</si>
  <si>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</si>
  <si>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</si>
  <si>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</si>
  <si>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</si>
  <si>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</si>
  <si>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</si>
  <si>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</si>
  <si>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</si>
  <si>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</si>
  <si>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</si>
  <si>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</si>
  <si>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</si>
  <si>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</si>
  <si>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</si>
  <si>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</si>
  <si>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</si>
  <si>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</si>
  <si>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</si>
  <si>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</si>
  <si>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</si>
  <si>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</si>
  <si>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</si>
  <si>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</si>
  <si>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</si>
  <si>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</si>
  <si>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</si>
  <si>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</si>
  <si>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</si>
  <si>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</si>
  <si>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</si>
  <si>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</si>
  <si>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</si>
  <si>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</si>
  <si>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</si>
  <si>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</si>
  <si>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</si>
  <si>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</si>
  <si>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</si>
  <si>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</si>
  <si>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</si>
  <si>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</si>
  <si>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</si>
  <si>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</si>
  <si>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</si>
  <si>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</si>
  <si>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</si>
  <si>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</si>
  <si>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</si>
  <si>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</si>
  <si>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</si>
  <si>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</si>
  <si>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</si>
  <si>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</si>
  <si>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</si>
  <si>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</si>
  <si>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</si>
  <si>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</si>
  <si>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</si>
  <si>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</si>
  <si>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</si>
  <si>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</si>
  <si>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</si>
  <si>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</si>
  <si>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</si>
  <si>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</si>
  <si>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</si>
  <si>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</si>
  <si>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</si>
  <si>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</si>
  <si>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</si>
  <si>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</si>
  <si>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</si>
  <si>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</si>
  <si>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</si>
  <si>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</si>
  <si>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</si>
  <si>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</si>
  <si>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</si>
  <si>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</si>
  <si>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</si>
  <si>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</si>
  <si>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</si>
  <si>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</si>
  <si>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</si>
  <si>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</si>
  <si>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</si>
  <si>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</si>
  <si>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</si>
  <si>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</si>
  <si>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</si>
  <si>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</si>
  <si>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</si>
  <si>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</si>
  <si>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</si>
  <si>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</si>
  <si>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</si>
  <si>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</si>
  <si>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</si>
  <si>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</si>
  <si>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</si>
  <si>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</si>
  <si>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</si>
  <si>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</si>
  <si>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</si>
  <si>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</si>
  <si>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</si>
  <si>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</si>
  <si>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</si>
  <si>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</si>
  <si>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</si>
  <si>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</si>
  <si>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</si>
  <si>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</si>
  <si>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</si>
  <si>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</si>
  <si>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</si>
  <si>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</si>
  <si>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</si>
  <si>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</si>
  <si>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</si>
  <si>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</si>
  <si>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</si>
  <si>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</si>
  <si>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</si>
  <si>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</si>
  <si>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</si>
  <si>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</si>
  <si>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</si>
  <si>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</si>
  <si>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</si>
  <si>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</si>
  <si>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</si>
  <si>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</si>
  <si>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</si>
  <si>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</si>
  <si>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</si>
  <si>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</si>
  <si>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</si>
  <si>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</si>
  <si>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</si>
  <si>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</si>
  <si>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</si>
  <si>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</si>
  <si>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</si>
  <si>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</si>
  <si>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</si>
  <si>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</si>
  <si>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</si>
  <si>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</si>
  <si>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</si>
  <si>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</si>
  <si>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</si>
  <si>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</si>
  <si>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</si>
  <si>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</si>
  <si>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</si>
  <si>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</si>
  <si>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</si>
  <si>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</si>
  <si>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</si>
  <si>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</si>
  <si>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</si>
  <si>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</si>
  <si>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</si>
  <si>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</si>
  <si>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</si>
  <si>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</si>
  <si>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</si>
  <si>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</si>
  <si>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</si>
  <si>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</si>
  <si>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</si>
  <si>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</si>
  <si>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</si>
  <si>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</si>
  <si>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</si>
  <si>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</si>
  <si>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</si>
  <si>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</si>
  <si>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</si>
  <si>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</si>
  <si>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</si>
  <si>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</si>
  <si>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</si>
  <si>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</si>
  <si>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</si>
  <si>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</si>
  <si>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</si>
  <si>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</si>
  <si>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</si>
  <si>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</si>
  <si>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</si>
  <si>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</si>
  <si>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</si>
  <si>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</si>
  <si>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</si>
  <si>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</si>
  <si>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</si>
  <si>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</si>
  <si>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</si>
  <si>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</si>
  <si>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</si>
  <si>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</si>
  <si>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</si>
  <si>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</si>
  <si>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</si>
  <si>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</si>
  <si>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</si>
  <si>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</si>
  <si>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</si>
  <si>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</si>
  <si>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</si>
  <si>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</si>
  <si>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</si>
  <si>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</si>
  <si>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</si>
  <si>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</si>
  <si>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</si>
  <si>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</si>
  <si>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</si>
  <si>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</si>
  <si>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</si>
  <si>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</si>
  <si>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</si>
  <si>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</si>
  <si>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</si>
  <si>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</si>
  <si>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</si>
  <si>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</si>
  <si>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</si>
  <si>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</si>
  <si>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</si>
  <si>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</si>
  <si>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</si>
  <si>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</si>
  <si>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</si>
  <si>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</si>
  <si>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</si>
  <si>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</si>
  <si>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</si>
  <si>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</si>
  <si>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</si>
  <si>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</si>
  <si>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</si>
  <si>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</si>
  <si>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</si>
  <si>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</si>
  <si>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</si>
  <si>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</si>
  <si>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</si>
  <si>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</si>
  <si>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</si>
  <si>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</si>
  <si>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</si>
  <si>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</si>
  <si>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</si>
  <si>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</si>
  <si>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</si>
  <si>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</si>
  <si>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</si>
  <si>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</si>
  <si>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</si>
  <si>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</si>
  <si>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</si>
  <si>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</si>
  <si>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</si>
  <si>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</si>
  <si>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</si>
  <si>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</si>
  <si>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</si>
  <si>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</si>
  <si>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</si>
  <si>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</si>
  <si>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</si>
  <si>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</si>
  <si>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</si>
  <si>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</si>
  <si>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</si>
  <si>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</si>
  <si>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</si>
  <si>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</si>
  <si>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</si>
  <si>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</si>
  <si>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</si>
  <si>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</si>
  <si>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</si>
  <si>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</si>
  <si>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</si>
  <si>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</si>
  <si>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</si>
  <si>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</si>
  <si>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</si>
  <si>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</si>
  <si>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</si>
  <si>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</si>
  <si>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</si>
  <si>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</si>
  <si>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</si>
  <si>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</si>
  <si>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</si>
  <si>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</si>
  <si>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</si>
  <si>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</si>
  <si>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</si>
  <si>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</si>
  <si>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</si>
  <si>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</si>
  <si>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</si>
  <si>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</si>
  <si>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</si>
  <si>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</si>
  <si>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</si>
  <si>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</si>
  <si>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</si>
  <si>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</si>
  <si>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</si>
  <si>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</si>
  <si>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</si>
  <si>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</si>
  <si>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</si>
  <si>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</si>
  <si>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</si>
  <si>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</si>
  <si>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</si>
  <si>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</si>
  <si>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</si>
  <si>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</si>
  <si>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</si>
  <si>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</si>
  <si>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</si>
  <si>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</si>
  <si>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</si>
  <si>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</si>
  <si>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</si>
  <si>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</si>
  <si>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</si>
  <si>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</si>
  <si>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</si>
  <si>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</si>
  <si>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</si>
  <si>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</si>
  <si>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</si>
  <si>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</si>
  <si>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</si>
  <si>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</si>
  <si>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</si>
  <si>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</si>
  <si>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</si>
  <si>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</si>
  <si>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</si>
  <si>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</si>
  <si>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</si>
  <si>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</si>
  <si>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</si>
  <si>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</si>
  <si>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</si>
  <si>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</si>
  <si>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</si>
  <si>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</si>
  <si>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</si>
  <si>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</si>
  <si>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</si>
  <si>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</si>
  <si>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</si>
  <si>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</si>
  <si>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</si>
  <si>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</si>
  <si>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</si>
  <si>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</si>
  <si>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</si>
  <si>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</si>
  <si>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</si>
  <si>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</si>
  <si>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</si>
  <si>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</si>
  <si>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</si>
  <si>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</si>
  <si>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</si>
  <si>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</si>
  <si>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</si>
  <si>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</si>
  <si>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</si>
  <si>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</si>
  <si>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</si>
  <si>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</si>
  <si>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</si>
  <si>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</si>
  <si>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</si>
  <si>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</si>
  <si>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</si>
  <si>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</si>
  <si>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</si>
  <si>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</si>
  <si>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</si>
  <si>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</si>
  <si>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</si>
  <si>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</si>
  <si>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</si>
  <si>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</si>
  <si>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</si>
  <si>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</si>
  <si>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</si>
  <si>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</si>
  <si>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</si>
  <si>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</si>
  <si>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</si>
  <si>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</si>
  <si>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</si>
  <si>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</si>
  <si>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</si>
  <si>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</si>
  <si>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</si>
  <si>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</si>
  <si>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</si>
  <si>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</si>
  <si>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</si>
  <si>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</si>
  <si>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</si>
  <si>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</si>
  <si>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</si>
  <si>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</si>
  <si>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</si>
  <si>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</si>
  <si>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</si>
  <si>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</si>
  <si>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</si>
  <si>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</si>
  <si>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</si>
  <si>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</si>
  <si>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</si>
  <si>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</si>
  <si>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</si>
  <si>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</si>
  <si>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</si>
  <si>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</si>
  <si>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</si>
  <si>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</si>
  <si>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</si>
  <si>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</si>
  <si>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</si>
  <si>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</si>
  <si>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</si>
  <si>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</si>
  <si>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</si>
  <si>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</si>
  <si>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</si>
  <si>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</si>
  <si>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</si>
  <si>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</si>
  <si>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</si>
  <si>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</si>
  <si>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</si>
  <si>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</si>
  <si>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</si>
  <si>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</si>
  <si>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</si>
  <si>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</si>
  <si>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</si>
  <si>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</si>
  <si>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</si>
  <si>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</si>
  <si>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</si>
  <si>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</si>
  <si>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</si>
  <si>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</si>
  <si>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</si>
  <si>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</si>
  <si>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</si>
  <si>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</si>
  <si>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</si>
  <si>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</si>
  <si>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</si>
  <si>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</si>
  <si>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</si>
  <si>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</si>
  <si>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</si>
  <si>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</si>
  <si>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</si>
  <si>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</si>
  <si>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</si>
  <si>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</si>
  <si>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</si>
  <si>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</si>
  <si>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</si>
  <si>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</si>
  <si>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</si>
  <si>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</si>
  <si>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</si>
  <si>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</si>
  <si>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</si>
  <si>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</si>
  <si>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</si>
  <si>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</si>
  <si>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</si>
  <si>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</si>
  <si>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</si>
  <si>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</si>
  <si>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</si>
  <si>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</si>
  <si>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</si>
  <si>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</si>
  <si>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</si>
  <si>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</si>
  <si>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</si>
  <si>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</si>
  <si>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</si>
  <si>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</si>
  <si>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</si>
  <si>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</si>
  <si>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</si>
  <si>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</si>
  <si>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</si>
  <si>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</si>
  <si>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</si>
  <si>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</si>
  <si>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</si>
  <si>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</si>
  <si>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</si>
  <si>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</si>
  <si>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</si>
  <si>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</si>
  <si>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</si>
  <si>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</si>
  <si>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</si>
  <si>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</si>
  <si>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</si>
  <si>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</si>
  <si>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</si>
  <si>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</si>
  <si>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</si>
  <si>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</si>
  <si>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</si>
  <si>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</si>
  <si>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</si>
  <si>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</si>
  <si>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</si>
  <si>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</si>
  <si>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</si>
  <si>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</si>
  <si>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</si>
  <si>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</si>
  <si>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</si>
  <si>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</si>
  <si>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</si>
  <si>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</si>
  <si>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</si>
  <si>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</si>
  <si>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</si>
  <si>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</si>
  <si>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</si>
  <si>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</si>
  <si>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</si>
  <si>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</si>
  <si>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</si>
  <si>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</si>
  <si>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</si>
  <si>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</si>
  <si>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</si>
  <si>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</si>
  <si>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</si>
  <si>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</si>
  <si>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</si>
  <si>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</si>
  <si>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</si>
  <si>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</si>
  <si>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</si>
  <si>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</si>
  <si>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</si>
  <si>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</si>
  <si>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</si>
  <si>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</si>
  <si>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</si>
  <si>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</si>
  <si>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</si>
  <si>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</si>
  <si>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</si>
  <si>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</si>
  <si>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</si>
  <si>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</si>
  <si>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</si>
  <si>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</si>
  <si>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</si>
  <si>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</si>
  <si>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</si>
  <si>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</si>
  <si>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</si>
  <si>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</si>
  <si>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</si>
  <si>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</si>
  <si>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</si>
  <si>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</si>
  <si>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</si>
  <si>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</si>
  <si>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</si>
  <si>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</si>
  <si>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</si>
  <si>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</si>
  <si>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</si>
  <si>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</si>
  <si>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</si>
  <si>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</si>
  <si>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</si>
  <si>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</si>
  <si>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</si>
  <si>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</si>
  <si>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</si>
  <si>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</si>
  <si>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</si>
  <si>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</si>
  <si>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</si>
  <si>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</si>
  <si>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</si>
  <si>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</si>
  <si>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</si>
  <si>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</si>
  <si>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</si>
  <si>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</si>
  <si>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</si>
  <si>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</si>
  <si>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</si>
  <si>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</si>
  <si>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</si>
  <si>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</si>
  <si>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</si>
  <si>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</si>
  <si>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</si>
  <si>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</si>
  <si>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</si>
  <si>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</si>
  <si>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</si>
  <si>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</si>
  <si>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</si>
  <si>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</si>
  <si>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</si>
  <si>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</si>
  <si>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</si>
  <si>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</si>
  <si>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</si>
  <si>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</si>
  <si>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</si>
  <si>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</si>
  <si>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</si>
  <si>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</si>
  <si>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</si>
  <si>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</si>
  <si>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</si>
  <si>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</si>
  <si>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</si>
  <si>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</si>
  <si>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</si>
  <si>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</si>
  <si>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</si>
  <si>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</si>
  <si>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</si>
  <si>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</si>
  <si>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</si>
  <si>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</si>
  <si>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</si>
  <si>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</si>
  <si>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</si>
  <si>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</si>
  <si>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</si>
  <si>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</si>
  <si>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</si>
  <si>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</si>
  <si>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</si>
  <si>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</si>
  <si>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</si>
  <si>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</si>
  <si>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</si>
  <si>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</si>
  <si>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</si>
  <si>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</si>
  <si>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</si>
  <si>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</si>
  <si>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</si>
  <si>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</si>
  <si>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</si>
  <si>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</si>
  <si>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</si>
  <si>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</si>
  <si>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</si>
  <si>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</si>
  <si>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</si>
  <si>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</si>
  <si>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</si>
  <si>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</si>
  <si>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</si>
  <si>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</si>
  <si>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</si>
  <si>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</si>
  <si>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</si>
  <si>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</si>
  <si>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</si>
  <si>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</si>
  <si>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</si>
  <si>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</si>
  <si>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</si>
  <si>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</si>
  <si>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</si>
  <si>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</si>
  <si>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</si>
  <si>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</si>
  <si>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</si>
  <si>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</si>
  <si>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</si>
  <si>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</si>
  <si>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</si>
  <si>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</si>
  <si>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</si>
  <si>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</si>
  <si>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</si>
  <si>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</si>
  <si>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</si>
  <si>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</si>
  <si>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</si>
  <si>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</si>
  <si>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</si>
  <si>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</si>
  <si>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</si>
  <si>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</si>
  <si>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</si>
  <si>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</si>
  <si>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</si>
  <si>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</si>
  <si>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</si>
  <si>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</si>
  <si>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</si>
  <si>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</si>
  <si>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</si>
  <si>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</si>
  <si>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</si>
  <si>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</si>
  <si>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</si>
  <si>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</si>
  <si>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</si>
  <si>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</si>
  <si>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</si>
  <si>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</si>
  <si>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</si>
  <si>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</si>
  <si>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</si>
  <si>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</si>
  <si>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</si>
  <si>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</si>
  <si>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</si>
  <si>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</si>
  <si>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</si>
  <si>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</si>
  <si>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</si>
  <si>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</si>
  <si>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</si>
  <si>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</si>
  <si>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</si>
  <si>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</si>
  <si>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</si>
  <si>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</si>
  <si>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</si>
  <si>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</si>
  <si>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</si>
  <si>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</si>
  <si>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</si>
  <si>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</si>
  <si>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</si>
  <si>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</si>
  <si>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</si>
  <si>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</si>
  <si>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</si>
  <si>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</si>
  <si>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</si>
  <si>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</si>
  <si>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</si>
  <si>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</si>
  <si>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</si>
  <si>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</si>
  <si>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</si>
  <si>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</si>
  <si>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</si>
  <si>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</si>
  <si>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</si>
  <si>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</si>
  <si>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</si>
  <si>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</si>
  <si>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</si>
  <si>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</si>
  <si>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</si>
  <si>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</si>
  <si>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</si>
  <si>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</si>
  <si>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</si>
  <si>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</si>
  <si>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</si>
  <si>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</si>
  <si>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</si>
  <si>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</si>
  <si>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</si>
  <si>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</si>
  <si>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</si>
  <si>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</si>
  <si>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</si>
  <si>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</si>
  <si>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</si>
  <si>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</si>
  <si>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</si>
  <si>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</si>
  <si>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</si>
  <si>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</si>
  <si>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</si>
  <si>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</si>
  <si>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</si>
  <si>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</si>
  <si>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</si>
  <si>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</si>
  <si>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</si>
  <si>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</si>
  <si>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</si>
  <si>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</si>
  <si>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</si>
  <si>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</si>
  <si>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</si>
  <si>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</si>
  <si>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</si>
  <si>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</si>
  <si>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</si>
  <si>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</si>
  <si>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</si>
  <si>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</si>
  <si>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</si>
  <si>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</si>
  <si>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</si>
  <si>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</si>
  <si>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</si>
  <si>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</si>
  <si>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</si>
  <si>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</si>
  <si>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</si>
  <si>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</si>
  <si>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</si>
  <si>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</si>
  <si>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</si>
  <si>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</si>
  <si>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</si>
  <si>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</si>
  <si>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</si>
  <si>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</si>
  <si>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</si>
  <si>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</si>
  <si>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</si>
  <si>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</si>
  <si>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</si>
  <si>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</si>
  <si>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</si>
  <si>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</si>
  <si>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</si>
  <si>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</si>
  <si>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</si>
  <si>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</si>
  <si>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</si>
  <si>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</si>
  <si>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</si>
  <si>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</si>
  <si>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</si>
  <si>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</si>
  <si>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</si>
  <si>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</si>
  <si>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</si>
  <si>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</si>
  <si>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</si>
  <si>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</si>
  <si>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</si>
  <si>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</si>
  <si>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</si>
  <si>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</si>
  <si>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</si>
  <si>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</si>
  <si>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</si>
  <si>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</si>
  <si>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</si>
  <si>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</si>
  <si>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</si>
  <si>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</si>
  <si>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</si>
  <si>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</si>
  <si>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</si>
  <si>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</si>
  <si>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</si>
  <si>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</si>
  <si>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</si>
  <si>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</si>
  <si>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</si>
  <si>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</si>
  <si>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</si>
  <si>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</si>
  <si>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</si>
  <si>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</si>
  <si>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</si>
  <si>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</si>
  <si>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</si>
  <si>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</si>
  <si>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</si>
  <si>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</si>
  <si>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</si>
  <si>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</si>
  <si>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</si>
  <si>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</si>
  <si>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</si>
  <si>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</si>
  <si>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</si>
  <si>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</si>
  <si>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</si>
  <si>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</si>
  <si>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</si>
  <si>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</si>
  <si>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</si>
  <si>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</si>
  <si>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</si>
  <si>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</si>
  <si>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</si>
  <si>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</si>
  <si>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</si>
  <si>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</si>
  <si>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</si>
  <si>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</si>
  <si>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</si>
  <si>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</si>
  <si>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</si>
  <si>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</si>
  <si>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</si>
  <si>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</si>
  <si>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</si>
  <si>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</si>
  <si>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</si>
  <si>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</si>
  <si>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</si>
  <si>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</si>
  <si>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</si>
  <si>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</si>
  <si>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</si>
  <si>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</si>
  <si>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</si>
  <si>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</si>
  <si>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</si>
  <si>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</si>
  <si>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</si>
  <si>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</si>
  <si>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</si>
  <si>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</si>
  <si>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</si>
  <si>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</si>
  <si>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</si>
  <si>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</si>
  <si>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</si>
  <si>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</si>
  <si>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</si>
  <si>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</si>
  <si>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</si>
  <si>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</si>
  <si>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</si>
  <si>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</si>
  <si>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</si>
  <si>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</si>
  <si>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</si>
  <si>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</si>
  <si>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</si>
  <si>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</si>
  <si>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</si>
  <si>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</si>
  <si>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</si>
  <si>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</si>
  <si>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</si>
  <si>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</si>
  <si>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</si>
  <si>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</si>
  <si>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</si>
  <si>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</si>
  <si>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</si>
  <si>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</si>
  <si>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</si>
  <si>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</si>
  <si>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</si>
  <si>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</si>
  <si>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</si>
  <si>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</si>
  <si>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</si>
  <si>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</si>
  <si>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</si>
  <si>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</si>
  <si>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</si>
  <si>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</si>
  <si>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</si>
  <si>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</si>
  <si>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</si>
  <si>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</si>
  <si>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</si>
  <si>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</si>
  <si>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</si>
  <si>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</si>
  <si>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</si>
  <si>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</si>
  <si>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</si>
  <si>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</si>
  <si>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</si>
  <si>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</si>
  <si>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</si>
  <si>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</si>
  <si>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</si>
  <si>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</si>
  <si>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</si>
  <si>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</si>
  <si>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</si>
  <si>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</si>
  <si>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</si>
  <si>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</si>
  <si>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</si>
  <si>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</si>
  <si>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</si>
  <si>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</si>
  <si>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</si>
  <si>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</si>
  <si>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</si>
  <si>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</si>
  <si>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</si>
  <si>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</si>
  <si>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</si>
  <si>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</si>
  <si>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</si>
  <si>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</si>
  <si>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</si>
  <si>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</si>
  <si>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</si>
  <si>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</si>
  <si>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</si>
  <si>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</si>
  <si>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</si>
  <si>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</si>
  <si>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</si>
  <si>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</si>
  <si>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</si>
  <si>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</si>
  <si>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</si>
  <si>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</si>
  <si>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</si>
  <si>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</si>
  <si>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</si>
  <si>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</si>
  <si>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</si>
  <si>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</si>
  <si>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</si>
  <si>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</si>
  <si>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</si>
  <si>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</si>
  <si>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</si>
  <si>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</si>
  <si>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</si>
  <si>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</si>
  <si>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</si>
  <si>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</si>
  <si>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</si>
  <si>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</si>
  <si>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</si>
  <si>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</si>
  <si>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</si>
  <si>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</si>
  <si>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</si>
  <si>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</si>
  <si>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</si>
  <si>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</si>
  <si>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</si>
  <si>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</si>
  <si>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</si>
  <si>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</si>
  <si>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</si>
  <si>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</si>
  <si>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</si>
  <si>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</si>
  <si>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</si>
  <si>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</si>
  <si>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</si>
  <si>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</si>
  <si>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</si>
  <si>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</si>
  <si>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</si>
  <si>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</si>
  <si>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</si>
  <si>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</si>
  <si>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</si>
  <si>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</si>
  <si>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</si>
  <si>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</si>
  <si>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</si>
  <si>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</si>
  <si>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</si>
  <si>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</si>
  <si>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</si>
  <si>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</si>
  <si>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</si>
  <si>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</si>
  <si>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</si>
  <si>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</si>
  <si>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</si>
  <si>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</si>
  <si>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</si>
  <si>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</si>
  <si>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</si>
  <si>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</si>
  <si>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</si>
  <si>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</si>
  <si>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</si>
  <si>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</si>
  <si>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</si>
  <si>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</si>
  <si>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</si>
  <si>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</si>
  <si>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</si>
  <si>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</si>
  <si>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</si>
  <si>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</si>
  <si>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</si>
  <si>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</si>
  <si>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</si>
  <si>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</si>
  <si>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</si>
  <si>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</si>
  <si>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</si>
  <si>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</si>
  <si>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</si>
  <si>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</si>
  <si>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</si>
  <si>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</si>
  <si>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</si>
  <si>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</si>
  <si>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</si>
  <si>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</si>
  <si>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</si>
  <si>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</si>
  <si>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</si>
  <si>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</si>
  <si>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</si>
  <si>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</si>
  <si>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</si>
  <si>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</si>
  <si>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</si>
  <si>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</si>
  <si>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</si>
  <si>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</si>
  <si>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</si>
  <si>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</si>
  <si>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</si>
  <si>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</si>
  <si>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</si>
  <si>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</si>
  <si>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</si>
  <si>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</si>
  <si>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</si>
  <si>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</si>
  <si>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</si>
  <si>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</si>
  <si>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</si>
  <si>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</si>
  <si>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</si>
  <si>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</si>
  <si>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</si>
  <si>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</si>
  <si>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</si>
  <si>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</si>
  <si>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</si>
  <si>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</si>
  <si>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</si>
  <si>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</si>
  <si>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</si>
  <si>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</si>
  <si>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</si>
  <si>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</si>
  <si>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</si>
  <si>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</si>
  <si>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</si>
  <si>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</si>
  <si>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</si>
  <si>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</si>
  <si>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</si>
  <si>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</si>
  <si>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</si>
  <si>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</si>
  <si>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</si>
  <si>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</si>
  <si>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</si>
  <si>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</si>
  <si>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</si>
  <si>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</si>
  <si>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</si>
  <si>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</si>
  <si>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</si>
  <si>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</si>
  <si>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</si>
  <si>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</si>
  <si>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</si>
  <si>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</si>
  <si>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</si>
  <si>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</si>
  <si>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</si>
  <si>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</si>
  <si>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</si>
  <si>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</si>
  <si>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</si>
  <si>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</si>
  <si>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</si>
  <si>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</si>
  <si>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</si>
  <si>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</si>
  <si>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</si>
  <si>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</si>
  <si>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</si>
  <si>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</si>
  <si>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</si>
  <si>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</si>
  <si>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</si>
  <si>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</si>
  <si>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</si>
  <si>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</si>
  <si>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</si>
  <si>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</si>
  <si>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</si>
  <si>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</si>
  <si>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</si>
  <si>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</si>
  <si>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</si>
  <si>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</si>
  <si>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</si>
  <si>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</si>
  <si>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</si>
  <si>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</si>
  <si>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</si>
  <si>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</si>
  <si>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</si>
  <si>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</si>
  <si>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</si>
  <si>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</si>
  <si>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</si>
  <si>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</si>
  <si>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</si>
  <si>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</si>
  <si>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</si>
  <si>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</si>
  <si>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</si>
  <si>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</si>
  <si>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</si>
  <si>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</si>
  <si>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</si>
  <si>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</si>
  <si>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</si>
  <si>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</si>
  <si>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</si>
  <si>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</si>
  <si>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</si>
  <si>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</si>
  <si>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</si>
  <si>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</si>
  <si>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</si>
  <si>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</si>
  <si>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</si>
  <si>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</si>
  <si>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</si>
  <si>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</si>
  <si>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</si>
  <si>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</si>
  <si>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</si>
  <si>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</si>
  <si>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</si>
  <si>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</si>
  <si>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</si>
  <si>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</si>
  <si>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</si>
  <si>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</si>
  <si>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</si>
  <si>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</si>
  <si>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</si>
  <si>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</si>
  <si>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</si>
  <si>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</si>
  <si>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</si>
  <si>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</si>
  <si>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</si>
  <si>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</si>
  <si>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</si>
  <si>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</si>
  <si>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</si>
  <si>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</si>
  <si>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</si>
  <si>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</si>
  <si>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</si>
  <si>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</si>
  <si>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</si>
  <si>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</si>
  <si>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</si>
  <si>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</si>
  <si>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</si>
  <si>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</si>
  <si>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</si>
  <si>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</si>
  <si>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</si>
  <si>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</si>
  <si>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</si>
  <si>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</si>
  <si>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</si>
  <si>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</si>
  <si>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</si>
  <si>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</si>
  <si>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</si>
  <si>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</si>
  <si>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</si>
  <si>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</si>
  <si>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</si>
  <si>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</si>
  <si>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</si>
  <si>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</si>
  <si>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</si>
  <si>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</si>
  <si>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</si>
  <si>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</si>
  <si>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</si>
  <si>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</si>
  <si>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</si>
  <si>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</si>
  <si>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</si>
  <si>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</si>
  <si>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</si>
  <si>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</si>
  <si>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</si>
  <si>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</si>
  <si>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</si>
  <si>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</si>
  <si>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</si>
  <si>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</si>
  <si>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</si>
  <si>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</si>
  <si>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</si>
  <si>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</si>
  <si>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</si>
  <si>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</si>
  <si>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</si>
  <si>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</si>
  <si>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</si>
  <si>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</si>
  <si>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</si>
  <si>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</si>
  <si>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</si>
  <si>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</si>
  <si>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</si>
  <si>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</si>
  <si>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</si>
  <si>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</si>
  <si>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</si>
  <si>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</si>
  <si>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</si>
  <si>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</si>
  <si>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</si>
  <si>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</si>
  <si>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</si>
  <si>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</si>
  <si>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</si>
  <si>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</si>
  <si>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</si>
  <si>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</si>
  <si>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</si>
  <si>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</si>
  <si>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</si>
  <si>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</si>
  <si>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</si>
  <si>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</si>
  <si>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</si>
  <si>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</si>
  <si>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</si>
  <si>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</si>
  <si>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</si>
  <si>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</si>
  <si>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</si>
  <si>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</si>
  <si>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</si>
  <si>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</si>
  <si>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</si>
  <si>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</si>
  <si>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</si>
  <si>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</si>
  <si>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</si>
  <si>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</si>
  <si>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</si>
  <si>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</si>
  <si>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</si>
  <si>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</si>
  <si>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</si>
  <si>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</si>
  <si>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</si>
  <si>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</si>
  <si>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</si>
  <si>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</si>
  <si>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</si>
  <si>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</si>
  <si>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</si>
  <si>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</si>
  <si>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</si>
  <si>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</si>
  <si>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</si>
  <si>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</si>
  <si>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</si>
  <si>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</si>
  <si>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</si>
  <si>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</si>
  <si>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</si>
  <si>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</si>
  <si>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</si>
  <si>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</si>
  <si>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</si>
  <si>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</si>
  <si>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</si>
  <si>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</si>
  <si>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</si>
  <si>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</si>
  <si>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</si>
  <si>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</si>
  <si>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</si>
  <si>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</si>
  <si>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</si>
  <si>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</si>
  <si>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</si>
  <si>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</si>
  <si>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</si>
  <si>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</si>
  <si>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</si>
  <si>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</si>
  <si>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</si>
  <si>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</si>
  <si>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</si>
  <si>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</si>
  <si>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</si>
  <si>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</si>
  <si>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</si>
  <si>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</si>
  <si>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</si>
  <si>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</si>
  <si>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</si>
  <si>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</si>
  <si>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</si>
  <si>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</si>
  <si>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</si>
  <si>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</si>
  <si>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</si>
  <si>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</si>
  <si>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</si>
  <si>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</si>
  <si>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</si>
  <si>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</si>
  <si>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</si>
  <si>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</si>
  <si>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</si>
  <si>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</si>
  <si>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</si>
  <si>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</si>
  <si>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</si>
  <si>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</si>
  <si>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</si>
  <si>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</si>
  <si>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</si>
  <si>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</si>
  <si>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</si>
  <si>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</si>
  <si>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</si>
  <si>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</si>
  <si>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</si>
  <si>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</si>
  <si>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</si>
  <si>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</si>
  <si>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</si>
  <si>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</si>
  <si>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</si>
  <si>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</si>
  <si>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</si>
  <si>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</si>
  <si>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</si>
  <si>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</si>
  <si>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</si>
  <si>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</si>
  <si>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</si>
  <si>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</si>
  <si>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</si>
  <si>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</si>
  <si>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</si>
  <si>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</si>
  <si>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</si>
  <si>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</si>
  <si>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</si>
  <si>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</si>
  <si>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</si>
  <si>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</si>
  <si>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</si>
  <si>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</si>
  <si>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</si>
  <si>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</si>
  <si>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</si>
  <si>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</si>
  <si>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</si>
  <si>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</si>
  <si>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</si>
  <si>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</si>
  <si>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</si>
  <si>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</si>
  <si>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</si>
  <si>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</si>
  <si>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</si>
  <si>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</si>
  <si>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</si>
  <si>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</si>
  <si>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</si>
  <si>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</si>
  <si>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</si>
  <si>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</si>
  <si>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</si>
  <si>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</si>
  <si>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</si>
  <si>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</si>
  <si>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</si>
  <si>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</si>
  <si>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</si>
  <si>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</si>
  <si>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</si>
  <si>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</si>
  <si>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</si>
  <si>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</si>
  <si>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</si>
  <si>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</si>
  <si>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</si>
  <si>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</si>
  <si>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</si>
  <si>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</si>
  <si>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</si>
  <si>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</si>
  <si>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</si>
  <si>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</si>
  <si>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</si>
  <si>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</si>
  <si>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</si>
  <si>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</si>
  <si>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</si>
  <si>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</si>
  <si>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</si>
  <si>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</si>
  <si>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</si>
  <si>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</si>
  <si>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</si>
  <si>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</si>
  <si>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</si>
  <si>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</si>
  <si>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</si>
  <si>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</si>
  <si>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</si>
  <si>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</si>
  <si>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</si>
  <si>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</si>
  <si>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</si>
  <si>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</si>
  <si>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</si>
  <si>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</si>
  <si>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</si>
  <si>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</si>
  <si>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</si>
  <si>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</si>
  <si>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</si>
  <si>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</si>
  <si>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</si>
  <si>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</si>
  <si>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</si>
  <si>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</si>
  <si>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</si>
  <si>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</si>
  <si>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</si>
  <si>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</si>
  <si>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</si>
  <si>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</si>
  <si>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</si>
  <si>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</si>
  <si>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</si>
  <si>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</si>
  <si>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</si>
  <si>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</si>
  <si>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</si>
  <si>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</si>
  <si>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</si>
  <si>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</si>
  <si>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</si>
  <si>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</si>
  <si>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</si>
  <si>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</si>
  <si>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</si>
  <si>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</si>
  <si>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</si>
  <si>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</si>
  <si>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</si>
  <si>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</si>
  <si>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</si>
  <si>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</si>
  <si>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</si>
  <si>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</si>
  <si>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</si>
  <si>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</si>
  <si>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</si>
  <si>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</si>
  <si>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</si>
  <si>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</si>
  <si>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</si>
  <si>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</si>
  <si>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</si>
  <si>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</si>
  <si>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</si>
  <si>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</si>
  <si>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</si>
  <si>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</si>
  <si>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</si>
  <si>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</si>
  <si>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</si>
  <si>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</si>
  <si>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</si>
  <si>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</si>
  <si>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</si>
  <si>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</si>
  <si>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</si>
  <si>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</si>
  <si>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</si>
  <si>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</si>
  <si>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</si>
  <si>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</si>
  <si>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</si>
  <si>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</si>
  <si>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</si>
  <si>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</si>
  <si>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</si>
  <si>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</si>
  <si>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</si>
  <si>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</si>
  <si>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</si>
  <si>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</si>
  <si>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</si>
  <si>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</si>
  <si>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</si>
  <si>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</si>
  <si>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</si>
  <si>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</si>
  <si>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</si>
  <si>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</si>
  <si>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</si>
  <si>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</si>
  <si>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</si>
  <si>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</si>
  <si>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</si>
  <si>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</si>
  <si>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</si>
  <si>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</si>
  <si>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</si>
  <si>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</si>
  <si>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</si>
  <si>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</si>
  <si>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</si>
  <si>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</si>
  <si>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</si>
  <si>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</si>
  <si>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</si>
  <si>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</si>
  <si>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</si>
  <si>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</si>
  <si>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</si>
  <si>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</si>
  <si>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</si>
  <si>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</si>
  <si>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</si>
  <si>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</si>
  <si>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</si>
  <si>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</si>
  <si>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</si>
  <si>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</si>
  <si>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</si>
  <si>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</si>
  <si>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</si>
  <si>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</si>
  <si>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</si>
  <si>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</si>
  <si>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</si>
  <si>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</si>
  <si>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</si>
  <si>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</si>
  <si>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</si>
  <si>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</si>
  <si>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</si>
  <si>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</si>
  <si>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</si>
  <si>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</si>
  <si>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</si>
  <si>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</si>
  <si>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</si>
  <si>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</si>
  <si>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</si>
  <si>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</si>
  <si>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</si>
  <si>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</si>
  <si>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</si>
  <si>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</si>
  <si>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</si>
  <si>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</si>
  <si>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</si>
  <si>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</si>
  <si>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</si>
  <si>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</si>
  <si>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</si>
  <si>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</si>
  <si>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</si>
  <si>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</si>
  <si>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</si>
  <si>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</si>
  <si>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</si>
  <si>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</si>
  <si>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</si>
  <si>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</si>
  <si>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</si>
  <si>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</si>
  <si>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</si>
  <si>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</si>
  <si>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</si>
  <si>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</si>
  <si>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</si>
  <si>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</si>
  <si>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</si>
  <si>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</si>
  <si>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</si>
  <si>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</si>
  <si>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</si>
  <si>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</si>
  <si>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</si>
  <si>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</si>
  <si>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</si>
  <si>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</si>
  <si>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</si>
  <si>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</si>
  <si>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</si>
  <si>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</si>
  <si>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</si>
  <si>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</si>
  <si>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</si>
  <si>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</si>
  <si>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</si>
  <si>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</si>
  <si>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</si>
  <si>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</si>
  <si>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</si>
  <si>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</si>
  <si>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</si>
  <si>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</si>
  <si>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</si>
  <si>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</si>
  <si>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</si>
  <si>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</si>
  <si>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</si>
  <si>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</si>
  <si>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</si>
  <si>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</si>
  <si>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</si>
  <si>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</si>
  <si>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</si>
  <si>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</si>
  <si>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</si>
  <si>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</si>
  <si>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</si>
  <si>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</si>
  <si>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</si>
  <si>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</si>
  <si>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</si>
  <si>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</si>
  <si>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</si>
  <si>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</si>
  <si>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</si>
  <si>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</si>
  <si>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</si>
  <si>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</si>
  <si>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</si>
  <si>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</si>
  <si>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</si>
  <si>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</si>
  <si>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</si>
  <si>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</si>
  <si>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</si>
  <si>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</si>
  <si>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</si>
  <si>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</si>
  <si>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</si>
  <si>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</si>
  <si>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</si>
  <si>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</si>
  <si>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</si>
  <si>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</si>
  <si>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</si>
  <si>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</si>
  <si>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</si>
  <si>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</si>
  <si>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</si>
  <si>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</si>
  <si>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</si>
  <si>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</si>
  <si>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</si>
  <si>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</si>
  <si>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</si>
  <si>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</si>
  <si>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</si>
  <si>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</si>
  <si>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</si>
  <si>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</si>
  <si>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</si>
  <si>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</si>
  <si>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</si>
  <si>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</si>
  <si>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</si>
  <si>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</si>
  <si>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</si>
  <si>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</si>
  <si>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</si>
  <si>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</si>
  <si>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</si>
  <si>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</si>
  <si>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</si>
  <si>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</si>
  <si>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</si>
  <si>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</si>
  <si>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</si>
  <si>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</si>
  <si>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</si>
  <si>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</si>
  <si>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</si>
  <si>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</si>
  <si>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</si>
  <si>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</si>
  <si>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</si>
  <si>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</si>
  <si>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</si>
  <si>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</si>
  <si>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</si>
  <si>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</si>
  <si>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</si>
  <si>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</si>
  <si>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</si>
  <si>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</si>
  <si>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</si>
  <si>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</si>
  <si>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</si>
  <si>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</si>
  <si>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</si>
  <si>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</si>
  <si>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</si>
  <si>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</si>
  <si>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</si>
  <si>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</si>
  <si>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</si>
  <si>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</si>
  <si>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</si>
  <si>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</si>
  <si>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</si>
  <si>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</si>
  <si>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</si>
  <si>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</si>
  <si>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</si>
  <si>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</si>
  <si>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</si>
  <si>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</si>
  <si>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</si>
  <si>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</si>
  <si>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</si>
  <si>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</si>
  <si>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</si>
  <si>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</si>
  <si>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</si>
  <si>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</si>
  <si>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</si>
  <si>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</si>
  <si>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</si>
  <si>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</si>
  <si>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</si>
  <si>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</si>
  <si>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</si>
  <si>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</si>
  <si>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</si>
  <si>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</si>
  <si>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</si>
  <si>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</si>
  <si>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</si>
  <si>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</si>
  <si>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</si>
  <si>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</si>
  <si>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</si>
  <si>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</si>
  <si>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</si>
  <si>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</si>
  <si>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</si>
  <si>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</si>
  <si>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</si>
  <si>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</si>
  <si>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</si>
  <si>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</si>
  <si>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</si>
  <si>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</si>
  <si>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</si>
  <si>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</si>
  <si>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</si>
  <si>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</si>
  <si>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</si>
  <si>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</si>
  <si>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</si>
  <si>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</si>
  <si>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</si>
  <si>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</si>
  <si>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</si>
  <si>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</si>
  <si>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</si>
  <si>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</si>
  <si>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</si>
  <si>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</si>
  <si>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</si>
  <si>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</si>
  <si>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</si>
  <si>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</si>
  <si>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</si>
  <si>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</si>
  <si>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</si>
  <si>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</si>
  <si>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</si>
  <si>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</si>
  <si>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</si>
  <si>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</si>
  <si>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</si>
  <si>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</si>
  <si>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</si>
  <si>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</si>
  <si>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</si>
  <si>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</si>
  <si>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</si>
  <si>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</si>
  <si>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</si>
  <si>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</si>
  <si>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</si>
  <si>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</si>
  <si>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</si>
  <si>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</si>
  <si>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</si>
  <si>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</si>
  <si>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</si>
  <si>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</si>
  <si>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</si>
  <si>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</si>
  <si>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</si>
  <si>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</si>
  <si>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</si>
  <si>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</si>
  <si>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</si>
  <si>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</si>
  <si>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</si>
  <si>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</si>
  <si>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</si>
  <si>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</si>
  <si>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</si>
  <si>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</si>
  <si>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</si>
  <si>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</si>
  <si>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</si>
  <si>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</si>
  <si>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</si>
  <si>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</si>
  <si>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</si>
  <si>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</si>
  <si>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</si>
  <si>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</si>
  <si>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</si>
  <si>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</si>
  <si>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</si>
  <si>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</si>
  <si>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</si>
  <si>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</si>
  <si>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</si>
  <si>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</si>
  <si>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</si>
  <si>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</si>
  <si>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</si>
  <si>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</si>
  <si>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</si>
  <si>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</si>
  <si>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</si>
  <si>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</si>
  <si>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</si>
  <si>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</si>
  <si>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</si>
  <si>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</si>
  <si>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</si>
  <si>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</si>
  <si>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</si>
  <si>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</si>
  <si>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</si>
  <si>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</si>
  <si>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</si>
  <si>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</si>
  <si>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</si>
  <si>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</si>
  <si>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</si>
  <si>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</si>
  <si>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</si>
  <si>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</si>
  <si>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</si>
  <si>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</si>
  <si>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</si>
  <si>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</si>
  <si>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</si>
  <si>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</si>
  <si>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</si>
  <si>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</si>
  <si>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</si>
  <si>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</si>
  <si>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</si>
  <si>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</si>
  <si>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</si>
  <si>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</si>
  <si>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</si>
  <si>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</si>
  <si>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</si>
  <si>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</si>
  <si>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</si>
  <si>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</si>
  <si>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</si>
  <si>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</si>
  <si>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</si>
  <si>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</si>
  <si>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</si>
  <si>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</si>
  <si>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</si>
  <si>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</si>
  <si>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</si>
  <si>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</si>
  <si>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</si>
  <si>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</si>
  <si>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</si>
  <si>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</si>
  <si>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</si>
  <si>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</si>
  <si>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</si>
  <si>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</si>
  <si>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</si>
  <si>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</si>
  <si>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</si>
  <si>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</si>
  <si>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</si>
  <si>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</si>
  <si>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</si>
  <si>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</si>
  <si>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</si>
  <si>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</si>
  <si>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</si>
  <si>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</si>
  <si>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</si>
  <si>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</si>
  <si>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</si>
  <si>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</si>
  <si>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</si>
  <si>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</si>
  <si>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</si>
  <si>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</si>
  <si>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</si>
  <si>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</si>
  <si>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</si>
  <si>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</si>
  <si>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</si>
  <si>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</si>
  <si>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</si>
  <si>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</si>
  <si>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</si>
  <si>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</si>
  <si>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</si>
  <si>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</si>
  <si>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</si>
  <si>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</si>
  <si>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</si>
  <si>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</si>
  <si>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</si>
  <si>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</si>
  <si>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</si>
  <si>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</si>
  <si>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</si>
  <si>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</si>
  <si>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</si>
  <si>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</si>
  <si>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</si>
  <si>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</si>
  <si>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</si>
  <si>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</si>
  <si>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</si>
  <si>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</si>
  <si>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</si>
  <si>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</si>
  <si>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</si>
  <si>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</si>
  <si>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</si>
  <si>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</si>
  <si>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</si>
  <si>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</si>
  <si>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</si>
  <si>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</si>
  <si>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</si>
  <si>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</si>
  <si>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</si>
  <si>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</si>
  <si>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</si>
  <si>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</si>
  <si>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</si>
  <si>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</si>
  <si>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</si>
  <si>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</si>
  <si>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</si>
  <si>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</si>
  <si>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</si>
  <si>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</si>
  <si>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</si>
  <si>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</si>
  <si>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</si>
  <si>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</si>
  <si>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</si>
  <si>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</si>
  <si>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</si>
  <si>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</si>
  <si>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</si>
  <si>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</si>
  <si>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</si>
  <si>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</si>
  <si>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</si>
  <si>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</si>
  <si>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</si>
  <si>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</si>
  <si>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</si>
  <si>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</si>
  <si>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</si>
  <si>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</si>
  <si>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</si>
  <si>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</si>
  <si>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</si>
  <si>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</si>
  <si>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</si>
  <si>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</si>
  <si>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</si>
  <si>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</si>
  <si>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</si>
  <si>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</si>
  <si>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</si>
  <si>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</si>
  <si>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</si>
  <si>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</si>
  <si>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</si>
  <si>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</si>
  <si>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</si>
  <si>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</si>
  <si>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</si>
  <si>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</si>
  <si>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</si>
  <si>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</si>
  <si>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</si>
  <si>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</si>
  <si>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</si>
  <si>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</si>
  <si>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</si>
  <si>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</si>
  <si>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</si>
  <si>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</si>
  <si>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</si>
  <si>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</si>
  <si>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</si>
  <si>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</si>
  <si>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</si>
  <si>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</si>
  <si>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</si>
  <si>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</si>
  <si>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</si>
  <si>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</si>
  <si>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</si>
  <si>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</si>
  <si>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</si>
  <si>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</si>
  <si>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</si>
  <si>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</si>
  <si>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</si>
  <si>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</si>
  <si>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</si>
  <si>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</si>
  <si>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</si>
  <si>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</si>
  <si>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</si>
  <si>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</si>
  <si>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</si>
  <si>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</si>
  <si>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</si>
  <si>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</si>
  <si>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</si>
  <si>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</si>
  <si>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</si>
  <si>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</si>
  <si>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</si>
  <si>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</si>
  <si>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</si>
  <si>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</si>
  <si>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</si>
  <si>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</si>
  <si>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</si>
  <si>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</si>
  <si>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</si>
  <si>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</si>
  <si>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</si>
  <si>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</si>
  <si>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</si>
  <si>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</si>
  <si>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</si>
  <si>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</si>
  <si>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</si>
  <si>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</si>
  <si>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</si>
  <si>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</si>
  <si>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</si>
  <si>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</si>
  <si>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</si>
  <si>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</si>
  <si>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</si>
  <si>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</si>
  <si>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</si>
  <si>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</si>
  <si>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</si>
  <si>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</si>
  <si>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</si>
  <si>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</si>
  <si>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</si>
  <si>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</si>
  <si>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</si>
  <si>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</si>
  <si>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</si>
  <si>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</si>
  <si>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</si>
  <si>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</si>
  <si>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</si>
  <si>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</si>
  <si>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</si>
  <si>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</si>
  <si>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</si>
  <si>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</si>
  <si>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</si>
  <si>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</si>
  <si>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</si>
  <si>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</si>
  <si>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</si>
  <si>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</si>
  <si>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</si>
  <si>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</si>
  <si>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</si>
  <si>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</si>
  <si>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</si>
  <si>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</si>
  <si>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</si>
  <si>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</si>
  <si>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</si>
  <si>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</si>
  <si>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</si>
  <si>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</si>
  <si>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</si>
  <si>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</si>
  <si>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</si>
  <si>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</si>
  <si>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</si>
  <si>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</si>
  <si>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</si>
  <si>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</si>
  <si>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</si>
  <si>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</si>
  <si>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</si>
  <si>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</si>
  <si>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</si>
  <si>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</si>
  <si>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</si>
  <si>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</si>
  <si>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</si>
  <si>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</si>
  <si>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</si>
  <si>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</si>
  <si>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</si>
  <si>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</si>
  <si>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</si>
  <si>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</si>
  <si>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</si>
  <si>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</si>
  <si>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</si>
  <si>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</si>
  <si>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</si>
  <si>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</si>
  <si>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</si>
  <si>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</si>
  <si>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</si>
  <si>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</si>
  <si>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</si>
  <si>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</si>
  <si>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</si>
  <si>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</si>
  <si>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</si>
  <si>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</si>
  <si>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</si>
  <si>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</si>
  <si>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</si>
  <si>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</si>
  <si>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</si>
  <si>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</si>
  <si>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</si>
  <si>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</si>
  <si>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</si>
  <si>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</si>
  <si>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</si>
  <si>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</si>
  <si>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</si>
  <si>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</si>
  <si>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</si>
  <si>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</si>
  <si>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</si>
  <si>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</si>
  <si>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</si>
  <si>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</si>
  <si>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</si>
  <si>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</si>
  <si>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</si>
  <si>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</si>
  <si>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</si>
  <si>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</si>
  <si>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</si>
  <si>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</si>
  <si>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</si>
  <si>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</si>
  <si>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</si>
  <si>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</si>
  <si>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</si>
  <si>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</si>
  <si>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</si>
  <si>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</si>
  <si>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</si>
  <si>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</si>
  <si>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</si>
  <si>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</si>
  <si>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</si>
  <si>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</si>
  <si>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</si>
  <si>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</si>
  <si>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</si>
  <si>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</si>
  <si>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</si>
  <si>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</si>
  <si>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</si>
  <si>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</si>
  <si>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</si>
  <si>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</si>
  <si>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</si>
  <si>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</si>
  <si>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</si>
  <si>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</si>
  <si>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</si>
  <si>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</si>
  <si>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</si>
  <si>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</si>
  <si>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</si>
  <si>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</si>
  <si>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</si>
  <si>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</si>
  <si>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</si>
  <si>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</si>
  <si>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</si>
  <si>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</si>
  <si>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</si>
  <si>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</si>
  <si>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</si>
  <si>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</si>
  <si>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</si>
  <si>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</si>
  <si>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</si>
  <si>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</si>
  <si>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</si>
  <si>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</si>
  <si>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</si>
  <si>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</si>
  <si>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</si>
  <si>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</si>
  <si>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</si>
  <si>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</si>
  <si>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</si>
  <si>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</si>
  <si>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</si>
  <si>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</si>
  <si>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</si>
  <si>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</si>
  <si>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</si>
  <si>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</si>
  <si>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</si>
  <si>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</si>
  <si>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</si>
  <si>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</si>
  <si>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</si>
  <si>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</si>
  <si>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</si>
  <si>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</si>
  <si>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</si>
  <si>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</si>
  <si>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</si>
  <si>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</si>
  <si>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</si>
  <si>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</si>
  <si>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</si>
  <si>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</si>
  <si>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</si>
  <si>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</si>
  <si>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</si>
  <si>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</si>
  <si>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</si>
  <si>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</si>
  <si>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</si>
  <si>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</si>
  <si>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</si>
  <si>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</si>
  <si>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</si>
  <si>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</si>
  <si>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</si>
  <si>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</si>
  <si>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</si>
  <si>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</si>
  <si>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</si>
  <si>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</si>
  <si>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</si>
  <si>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</si>
  <si>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</si>
  <si>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</si>
  <si>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</si>
  <si>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</si>
  <si>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</si>
  <si>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</si>
  <si>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</si>
  <si>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</si>
  <si>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</si>
  <si>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</si>
  <si>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</si>
  <si>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</si>
  <si>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</si>
  <si>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</si>
  <si>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</si>
  <si>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</si>
  <si>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</si>
  <si>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</si>
  <si>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</si>
  <si>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</si>
  <si>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</si>
  <si>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</si>
  <si>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</si>
  <si>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</si>
  <si>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</si>
  <si>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</si>
  <si>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</si>
  <si>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</si>
  <si>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</si>
  <si>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</si>
  <si>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</si>
  <si>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</si>
  <si>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</si>
  <si>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</si>
  <si>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</si>
  <si>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</si>
  <si>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</si>
  <si>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</si>
  <si>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</si>
  <si>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</si>
  <si>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</si>
  <si>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</si>
  <si>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</si>
  <si>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</si>
  <si>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</si>
  <si>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</si>
  <si>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</si>
  <si>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</si>
  <si>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</si>
  <si>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</si>
  <si>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</si>
  <si>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</si>
  <si>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</si>
  <si>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</si>
  <si>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</si>
  <si>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</si>
  <si>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</si>
  <si>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</si>
  <si>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</si>
  <si>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</si>
  <si>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</si>
  <si>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</si>
  <si>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</si>
  <si>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</si>
  <si>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</si>
  <si>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</si>
  <si>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</si>
  <si>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</si>
  <si>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</si>
  <si>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</si>
  <si>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</si>
  <si>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</si>
  <si>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</si>
  <si>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</si>
  <si>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</si>
  <si>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</si>
  <si>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</si>
  <si>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</si>
  <si>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</si>
  <si>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</si>
  <si>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</si>
  <si>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</si>
  <si>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</si>
  <si>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</si>
  <si>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</si>
  <si>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</si>
  <si>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</si>
  <si>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</si>
  <si>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</si>
  <si>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</si>
  <si>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</si>
  <si>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</si>
  <si>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</si>
  <si>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</si>
  <si>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</si>
  <si>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</si>
  <si>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</si>
  <si>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</si>
  <si>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</si>
  <si>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</si>
  <si>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</si>
  <si>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</si>
  <si>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</si>
  <si>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</si>
  <si>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</si>
  <si>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</si>
  <si>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</si>
  <si>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</si>
  <si>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</si>
  <si>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</si>
  <si>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</si>
  <si>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</si>
  <si>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</si>
  <si>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</si>
  <si>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</si>
  <si>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</si>
  <si>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</si>
  <si>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</si>
  <si>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</si>
  <si>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</si>
  <si>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</si>
  <si>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</si>
  <si>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</si>
  <si>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</si>
  <si>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</si>
  <si>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</si>
  <si>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</si>
  <si>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</si>
  <si>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</si>
  <si>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</si>
  <si>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</si>
  <si>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</si>
  <si>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</si>
  <si>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</si>
  <si>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</si>
  <si>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</si>
  <si>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</si>
  <si>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</si>
  <si>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</si>
  <si>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</si>
  <si>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</si>
  <si>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</si>
  <si>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</si>
  <si>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</si>
  <si>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</si>
  <si>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</si>
  <si>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</si>
  <si>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</si>
  <si>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</si>
  <si>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</si>
  <si>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</si>
  <si>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</si>
  <si>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</si>
  <si>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</si>
  <si>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</si>
  <si>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</si>
  <si>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</si>
  <si>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</si>
  <si>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</si>
  <si>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</si>
  <si>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</si>
  <si>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</si>
  <si>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</si>
  <si>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</si>
  <si>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</si>
  <si>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</si>
  <si>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</si>
  <si>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</si>
  <si>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</si>
  <si>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</si>
  <si>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</si>
  <si>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</si>
  <si>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</si>
  <si>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</si>
  <si>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</si>
  <si>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</si>
  <si>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</si>
  <si>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</si>
  <si>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</si>
  <si>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</si>
  <si>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</si>
  <si>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</si>
  <si>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</si>
  <si>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</si>
  <si>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</si>
  <si>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</si>
  <si>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</si>
  <si>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</si>
  <si>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</si>
  <si>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</si>
  <si>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</si>
  <si>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</si>
  <si>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</si>
  <si>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</si>
  <si>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</si>
  <si>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</si>
  <si>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</si>
  <si>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</si>
  <si>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</si>
  <si>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</si>
  <si>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</si>
  <si>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</si>
  <si>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</si>
  <si>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</si>
  <si>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</si>
  <si>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</si>
  <si>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</si>
  <si>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</si>
  <si>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</si>
  <si>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</si>
  <si>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</si>
  <si>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</si>
  <si>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</si>
  <si>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</si>
  <si>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</si>
  <si>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</si>
  <si>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</si>
  <si>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</si>
  <si>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</si>
  <si>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</si>
  <si>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</si>
  <si>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</si>
  <si>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</si>
  <si>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</si>
  <si>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</si>
  <si>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</si>
  <si>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</si>
  <si>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</si>
  <si>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</si>
  <si>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</si>
  <si>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</si>
  <si>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</si>
  <si>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</si>
  <si>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</si>
  <si>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</si>
  <si>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</si>
  <si>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</si>
  <si>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</si>
  <si>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</si>
  <si>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</si>
  <si>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</si>
  <si>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</si>
  <si>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</si>
  <si>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</si>
  <si>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</si>
  <si>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</si>
  <si>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</si>
  <si>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</si>
  <si>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</si>
  <si>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</si>
  <si>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</si>
  <si>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</si>
  <si>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</si>
  <si>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</si>
  <si>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</si>
  <si>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</si>
  <si>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</si>
  <si>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</si>
  <si>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</si>
  <si>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</si>
  <si>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</si>
  <si>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</si>
  <si>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</si>
  <si>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</si>
  <si>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</si>
  <si>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</si>
  <si>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</si>
  <si>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</si>
  <si>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</si>
  <si>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</si>
  <si>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</si>
  <si>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</si>
  <si>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</si>
  <si>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</si>
  <si>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</si>
  <si>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</si>
  <si>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</si>
  <si>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</si>
  <si>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</si>
  <si>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</si>
  <si>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</si>
  <si>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</si>
  <si>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</si>
  <si>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</si>
  <si>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</si>
  <si>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</si>
  <si>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</si>
  <si>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</si>
  <si>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</si>
  <si>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</si>
  <si>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</si>
  <si>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</si>
  <si>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</si>
  <si>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</si>
  <si>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</si>
  <si>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</si>
  <si>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</si>
  <si>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</si>
  <si>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</si>
  <si>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</si>
  <si>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</si>
  <si>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</si>
  <si>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</si>
  <si>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</si>
  <si>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</si>
  <si>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</si>
  <si>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</si>
  <si>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</si>
  <si>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</si>
  <si>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</si>
  <si>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</si>
  <si>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</si>
  <si>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</si>
  <si>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</si>
  <si>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</si>
  <si>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</si>
  <si>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</si>
  <si>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</si>
  <si>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</si>
  <si>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</si>
  <si>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</si>
  <si>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</si>
  <si>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</si>
  <si>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</si>
  <si>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</si>
  <si>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</si>
  <si>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</si>
  <si>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</si>
  <si>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</si>
  <si>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</si>
  <si>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</si>
  <si>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</si>
  <si>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</si>
  <si>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</si>
  <si>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</si>
  <si>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</si>
  <si>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</si>
  <si>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</si>
  <si>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</si>
  <si>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</si>
  <si>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</si>
  <si>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</si>
  <si>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</si>
  <si>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</si>
  <si>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</si>
  <si>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</si>
  <si>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</si>
  <si>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</si>
  <si>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</si>
  <si>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</si>
  <si>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</si>
  <si>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</si>
  <si>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</si>
  <si>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</si>
  <si>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</si>
  <si>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</si>
  <si>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</si>
  <si>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</si>
  <si>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</si>
  <si>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</si>
  <si>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</si>
  <si>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</si>
  <si>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</si>
  <si>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</si>
  <si>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</si>
  <si>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</si>
  <si>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</si>
  <si>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</si>
  <si>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</si>
  <si>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</si>
  <si>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</si>
  <si>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</si>
  <si>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</si>
  <si>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</si>
  <si>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</si>
  <si>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</si>
  <si>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</si>
  <si>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</si>
  <si>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</si>
  <si>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</si>
  <si>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</si>
  <si>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</si>
  <si>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</si>
  <si>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</si>
  <si>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</si>
  <si>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</si>
  <si>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</si>
  <si>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</si>
  <si>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</si>
  <si>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</si>
  <si>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</si>
  <si>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</si>
  <si>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</si>
  <si>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</si>
  <si>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</si>
  <si>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</si>
  <si>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</si>
  <si>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</si>
  <si>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</si>
  <si>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</si>
  <si>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</si>
  <si>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</si>
  <si>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</si>
  <si>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</si>
  <si>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</si>
  <si>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</si>
  <si>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</si>
  <si>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</si>
  <si>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</si>
  <si>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</si>
  <si>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</si>
  <si>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</si>
  <si>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</si>
  <si>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</si>
  <si>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</si>
  <si>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</si>
  <si>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</si>
  <si>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</si>
  <si>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</si>
  <si>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</si>
  <si>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</si>
  <si>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</si>
  <si>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</si>
  <si>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</si>
  <si>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</si>
  <si>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</si>
  <si>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</si>
  <si>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</si>
  <si>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</si>
  <si>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</si>
  <si>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</si>
  <si>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</si>
  <si>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</si>
  <si>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</si>
  <si>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</si>
  <si>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</si>
  <si>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</si>
  <si>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</si>
  <si>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</si>
  <si>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</si>
  <si>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</si>
  <si>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</si>
  <si>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</si>
  <si>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</si>
  <si>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</si>
  <si>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</si>
  <si>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</si>
  <si>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</si>
  <si>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</si>
  <si>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</si>
  <si>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</si>
  <si>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</si>
  <si>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</si>
  <si>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</si>
  <si>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</si>
  <si>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</si>
  <si>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</si>
  <si>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</si>
  <si>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</si>
  <si>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</si>
  <si>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</si>
  <si>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</si>
  <si>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</si>
  <si>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</si>
  <si>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</si>
  <si>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</si>
  <si>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</si>
  <si>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</si>
  <si>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</si>
  <si>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</si>
  <si>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</si>
  <si>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</si>
  <si>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</si>
  <si>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</si>
  <si>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</si>
  <si>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</si>
  <si>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</si>
  <si>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</si>
  <si>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</si>
  <si>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</si>
  <si>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</si>
  <si>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</si>
  <si>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</si>
  <si>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</si>
  <si>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</si>
  <si>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</si>
  <si>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</si>
  <si>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</si>
  <si>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</si>
  <si>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</si>
  <si>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</si>
  <si>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</si>
  <si>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</si>
  <si>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</si>
  <si>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</si>
  <si>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</si>
  <si>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</si>
  <si>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</si>
  <si>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</si>
  <si>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</si>
  <si>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</si>
  <si>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</si>
  <si>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</si>
  <si>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</si>
  <si>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</si>
  <si>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</si>
  <si>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</si>
  <si>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</si>
  <si>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</si>
  <si>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</si>
  <si>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</si>
  <si>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</si>
  <si>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</si>
  <si>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</si>
  <si>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</si>
  <si>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</si>
  <si>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</si>
  <si>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</si>
  <si>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</si>
  <si>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</si>
  <si>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</si>
  <si>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</si>
  <si>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</si>
  <si>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</si>
  <si>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</si>
  <si>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</si>
  <si>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</si>
  <si>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</si>
  <si>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</si>
  <si>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</si>
  <si>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</si>
  <si>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</si>
  <si>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</si>
  <si>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</si>
  <si>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</si>
  <si>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</si>
  <si>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</si>
  <si>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</si>
  <si>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</si>
  <si>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</si>
  <si>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</si>
  <si>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</si>
  <si>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</si>
  <si>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</si>
  <si>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</si>
  <si>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</si>
  <si>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</si>
  <si>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</si>
  <si>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</si>
  <si>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</si>
  <si>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</si>
  <si>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</si>
  <si>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</si>
  <si>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</si>
  <si>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</si>
  <si>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</si>
  <si>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</si>
  <si>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</si>
  <si>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</si>
  <si>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</si>
  <si>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</si>
  <si>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</si>
  <si>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</si>
  <si>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</si>
  <si>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</si>
  <si>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</si>
  <si>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</si>
  <si>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</si>
  <si>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</si>
  <si>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</si>
  <si>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</si>
  <si>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</si>
  <si>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</si>
  <si>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</si>
  <si>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</si>
  <si>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</si>
  <si>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</si>
  <si>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</si>
  <si>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</si>
  <si>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</si>
  <si>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</si>
  <si>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</si>
  <si>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</si>
  <si>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</si>
  <si>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</si>
  <si>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</si>
  <si>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</si>
  <si>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</si>
  <si>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</si>
  <si>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</si>
  <si>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</si>
  <si>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</si>
  <si>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</si>
  <si>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</si>
  <si>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</si>
  <si>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</si>
  <si>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</si>
  <si>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</si>
  <si>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</si>
  <si>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</si>
  <si>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</si>
  <si>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</si>
  <si>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</si>
  <si>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</si>
  <si>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</si>
  <si>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</si>
  <si>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</si>
  <si>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</si>
  <si>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</si>
  <si>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</si>
  <si>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</si>
  <si>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</si>
  <si>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</si>
  <si>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</si>
  <si>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</si>
  <si>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</si>
  <si>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</si>
  <si>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</si>
  <si>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</si>
  <si>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</si>
  <si>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</si>
  <si>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</si>
  <si>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</si>
  <si>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</si>
  <si>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</si>
  <si>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</si>
  <si>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</si>
  <si>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</si>
  <si>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</si>
  <si>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</si>
  <si>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</si>
  <si>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</si>
  <si>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</si>
  <si>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</si>
  <si>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</si>
  <si>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</si>
  <si>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</si>
  <si>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</si>
  <si>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</si>
  <si>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</si>
  <si>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</si>
  <si>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</si>
  <si>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</si>
  <si>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</si>
  <si>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</si>
  <si>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</si>
  <si>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</si>
  <si>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</si>
  <si>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</si>
  <si>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</si>
  <si>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</si>
  <si>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</si>
  <si>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</si>
  <si>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</si>
  <si>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</si>
  <si>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</si>
  <si>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</si>
  <si>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</si>
  <si>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</si>
  <si>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</si>
  <si>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</si>
  <si>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</si>
  <si>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</si>
  <si>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</si>
  <si>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</si>
  <si>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</si>
  <si>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</si>
  <si>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</si>
  <si>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</si>
  <si>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</si>
  <si>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</si>
  <si>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</si>
  <si>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</si>
  <si>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</si>
  <si>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</si>
  <si>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</si>
  <si>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</si>
  <si>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</si>
  <si>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</si>
  <si>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</si>
  <si>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</si>
  <si>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</si>
  <si>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</si>
  <si>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</si>
  <si>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</si>
  <si>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</si>
  <si>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</si>
  <si>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</si>
  <si>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</si>
  <si>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</si>
  <si>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</si>
  <si>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</si>
  <si>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</si>
  <si>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</si>
  <si>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</si>
  <si>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</si>
  <si>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</si>
  <si>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</si>
  <si>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</si>
  <si>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</si>
  <si>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</si>
  <si>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</si>
  <si>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</si>
  <si>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</si>
  <si>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</si>
  <si>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</si>
  <si>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</si>
  <si>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</si>
  <si>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</si>
  <si>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</si>
  <si>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</si>
  <si>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</si>
  <si>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</si>
  <si>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</si>
  <si>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</si>
  <si>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</si>
  <si>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</si>
  <si>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</si>
  <si>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</si>
  <si>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</si>
  <si>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</si>
  <si>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</si>
  <si>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</si>
  <si>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</si>
  <si>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</si>
  <si>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</si>
  <si>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</si>
  <si>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</si>
  <si>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</si>
  <si>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</si>
  <si>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</si>
  <si>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</si>
  <si>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</si>
  <si>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</si>
  <si>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</si>
  <si>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</si>
  <si>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</si>
  <si>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</si>
  <si>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</si>
  <si>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</si>
  <si>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</si>
  <si>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</si>
  <si>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</si>
  <si>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</si>
  <si>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</si>
  <si>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</si>
  <si>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</si>
  <si>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</si>
  <si>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</si>
  <si>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</si>
  <si>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</si>
  <si>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</si>
  <si>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</si>
  <si>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</si>
  <si>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</si>
  <si>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</si>
  <si>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</si>
  <si>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</si>
  <si>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</si>
  <si>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</si>
  <si>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</si>
  <si>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</si>
  <si>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</si>
  <si>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</si>
  <si>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</si>
  <si>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</si>
  <si>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</si>
  <si>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</si>
  <si>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</si>
  <si>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</si>
  <si>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</si>
  <si>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</si>
  <si>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</si>
  <si>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</si>
  <si>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</si>
  <si>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</si>
  <si>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</si>
  <si>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</si>
  <si>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</si>
  <si>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</si>
  <si>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</si>
  <si>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</si>
  <si>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</si>
  <si>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</si>
  <si>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</si>
  <si>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</si>
  <si>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</si>
  <si>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</si>
  <si>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</si>
  <si>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</si>
  <si>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</si>
  <si>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</si>
  <si>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</si>
  <si>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</si>
  <si>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</si>
  <si>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</si>
  <si>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</si>
  <si>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</si>
  <si>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</si>
  <si>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</si>
  <si>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</si>
  <si>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</si>
  <si>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</si>
  <si>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</si>
  <si>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</si>
  <si>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</si>
  <si>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</si>
  <si>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</si>
  <si>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</si>
  <si>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</si>
  <si>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</si>
  <si>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</si>
  <si>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</si>
  <si>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</si>
  <si>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</si>
  <si>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</si>
  <si>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</si>
  <si>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</si>
  <si>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</si>
  <si>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</si>
  <si>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</si>
  <si>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</si>
  <si>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</si>
  <si>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</si>
  <si>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</si>
  <si>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</si>
  <si>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</si>
  <si>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</si>
  <si>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</si>
  <si>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</si>
  <si>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</si>
  <si>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</si>
  <si>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</si>
  <si>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</si>
  <si>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</si>
  <si>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</si>
  <si>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</si>
  <si>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</si>
  <si>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</si>
  <si>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</si>
  <si>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</si>
  <si>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</si>
  <si>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</si>
  <si>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</si>
  <si>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</si>
  <si>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</si>
  <si>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</si>
  <si>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</si>
  <si>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</si>
  <si>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</si>
  <si>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</si>
  <si>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</si>
  <si>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</si>
  <si>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</si>
  <si>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</si>
  <si>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</si>
  <si>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</si>
  <si>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</si>
  <si>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</si>
  <si>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</si>
  <si>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</si>
  <si>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</si>
  <si>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</si>
  <si>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</si>
  <si>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</si>
  <si>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</si>
  <si>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</si>
  <si>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</si>
  <si>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</si>
  <si>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</si>
  <si>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</si>
  <si>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</si>
  <si>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</si>
  <si>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</si>
  <si>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</si>
  <si>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</si>
  <si>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</si>
  <si>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</si>
  <si>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</si>
  <si>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</si>
  <si>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</si>
  <si>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</si>
  <si>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</si>
  <si>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</si>
  <si>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</si>
  <si>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</si>
  <si>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</si>
  <si>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</si>
  <si>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</si>
  <si>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</si>
  <si>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</si>
  <si>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</si>
  <si>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</si>
  <si>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</si>
  <si>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</si>
  <si>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</si>
  <si>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</si>
  <si>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</si>
  <si>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</si>
  <si>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</si>
  <si>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</si>
  <si>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</si>
  <si>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</si>
  <si>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</si>
  <si>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</si>
  <si>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</si>
  <si>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</si>
  <si>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</si>
  <si>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</si>
  <si>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</si>
  <si>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</si>
  <si>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</si>
  <si>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</si>
  <si>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</si>
  <si>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</si>
  <si>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</si>
  <si>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</si>
  <si>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</si>
  <si>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</si>
  <si>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</si>
  <si>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</si>
  <si>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</si>
  <si>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</si>
  <si>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</si>
  <si>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</si>
  <si>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</si>
  <si>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</si>
  <si>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</si>
  <si>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</si>
  <si>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</si>
  <si>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</si>
  <si>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</si>
  <si>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</si>
  <si>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</si>
  <si>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</si>
  <si>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</si>
  <si>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</si>
  <si>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</si>
  <si>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</si>
  <si>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</si>
  <si>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</si>
  <si>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</si>
  <si>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</si>
  <si>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</si>
  <si>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</si>
  <si>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</si>
  <si>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</si>
  <si>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</si>
  <si>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</si>
  <si>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</si>
  <si>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</si>
  <si>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</si>
  <si>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</si>
  <si>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</si>
  <si>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</si>
  <si>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</si>
  <si>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</si>
  <si>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</si>
  <si>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</si>
  <si>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</si>
  <si>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</si>
  <si>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</si>
  <si>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</si>
  <si>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</si>
  <si>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</si>
  <si>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</si>
  <si>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</si>
  <si>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</si>
  <si>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</si>
  <si>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</si>
  <si>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</si>
  <si>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</si>
  <si>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</si>
  <si>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</si>
  <si>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</si>
  <si>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</si>
  <si>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</si>
  <si>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</si>
  <si>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</si>
  <si>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</si>
  <si>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</si>
  <si>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</si>
  <si>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</si>
  <si>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</si>
  <si>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</si>
  <si>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</si>
  <si>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</si>
  <si>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</si>
  <si>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</si>
  <si>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</si>
  <si>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</si>
  <si>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</si>
  <si>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</si>
  <si>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</si>
  <si>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</si>
  <si>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</si>
  <si>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</si>
  <si>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</si>
  <si>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</si>
  <si>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</si>
  <si>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</si>
  <si>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</si>
  <si>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</si>
  <si>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</si>
  <si>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</si>
  <si>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</si>
  <si>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</si>
  <si>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</si>
  <si>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</si>
  <si>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</si>
  <si>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</si>
  <si>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</si>
  <si>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</si>
  <si>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</si>
  <si>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</si>
  <si>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</si>
  <si>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</si>
  <si>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</si>
  <si>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</si>
  <si>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</si>
  <si>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</si>
  <si>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</si>
  <si>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</si>
  <si>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</si>
  <si>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</si>
  <si>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</si>
  <si>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</si>
  <si>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</si>
  <si>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</si>
  <si>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</si>
  <si>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</si>
  <si>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</si>
  <si>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</si>
  <si>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</si>
  <si>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</si>
  <si>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</si>
  <si>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</si>
  <si>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</si>
  <si>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</si>
  <si>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</si>
  <si>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</si>
  <si>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</si>
  <si>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</si>
  <si>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</si>
  <si>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</si>
  <si>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</si>
  <si>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</si>
  <si>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</si>
  <si>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</si>
  <si>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</si>
  <si>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</si>
  <si>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</si>
  <si>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</si>
  <si>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</si>
  <si>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</si>
  <si>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</si>
  <si>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</si>
  <si>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</si>
  <si>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</si>
  <si>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</si>
  <si>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</si>
  <si>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</si>
  <si>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</si>
  <si>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</si>
  <si>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</si>
  <si>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</si>
  <si>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</si>
  <si>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</si>
  <si>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</si>
  <si>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</si>
  <si>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</si>
  <si>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</si>
  <si>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</si>
  <si>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</si>
  <si>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</si>
  <si>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</si>
  <si>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</si>
  <si>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</si>
  <si>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</si>
  <si>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</si>
  <si>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</si>
  <si>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</si>
  <si>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</si>
  <si>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</si>
  <si>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</si>
  <si>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</si>
  <si>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</si>
  <si>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</si>
  <si>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</si>
  <si>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</si>
  <si>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</si>
  <si>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</si>
  <si>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</si>
  <si>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</si>
  <si>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</si>
  <si>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</si>
  <si>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</si>
  <si>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</si>
  <si>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</si>
  <si>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</si>
  <si>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</si>
  <si>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</si>
  <si>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</si>
  <si>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</si>
  <si>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</si>
  <si>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</si>
  <si>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</si>
  <si>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</si>
  <si>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</si>
  <si>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</si>
  <si>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</si>
  <si>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</si>
  <si>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</si>
  <si>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</si>
  <si>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</si>
  <si>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</si>
  <si>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</si>
  <si>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</si>
  <si>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</si>
  <si>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</si>
  <si>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</si>
  <si>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</si>
  <si>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</si>
  <si>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</si>
  <si>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</si>
  <si>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</si>
  <si>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</si>
  <si>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</si>
  <si>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</si>
  <si>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</si>
  <si>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</si>
  <si>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</si>
  <si>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</si>
  <si>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</si>
  <si>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</si>
  <si>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</si>
  <si>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</si>
  <si>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</si>
  <si>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</si>
  <si>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</si>
  <si>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</si>
  <si>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</si>
  <si>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</si>
  <si>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</si>
  <si>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</si>
  <si>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</si>
  <si>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</si>
  <si>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</si>
  <si>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</si>
  <si>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</si>
  <si>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</si>
  <si>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</si>
  <si>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</si>
  <si>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</si>
  <si>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</si>
  <si>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</si>
  <si>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</si>
  <si>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</si>
  <si>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</si>
  <si>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</si>
  <si>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</si>
  <si>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</si>
  <si>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</si>
  <si>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</si>
  <si>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</si>
  <si>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</si>
  <si>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</si>
  <si>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</si>
  <si>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</si>
  <si>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</si>
  <si>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</si>
  <si>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</si>
  <si>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</si>
  <si>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</si>
  <si>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</si>
  <si>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</si>
  <si>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</si>
  <si>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</si>
  <si>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</si>
  <si>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</si>
  <si>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</si>
  <si>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</si>
  <si>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</si>
  <si>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</si>
  <si>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</si>
  <si>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</si>
  <si>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</si>
  <si>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</si>
  <si>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</si>
  <si>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</si>
  <si>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</si>
  <si>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</si>
  <si>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</si>
  <si>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</si>
  <si>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</si>
  <si>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</si>
  <si>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</si>
  <si>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</si>
  <si>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</si>
  <si>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</si>
  <si>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</si>
  <si>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</si>
  <si>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</si>
  <si>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</si>
  <si>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</si>
  <si>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</si>
  <si>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</si>
  <si>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</si>
  <si>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</si>
  <si>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</si>
  <si>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</si>
  <si>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</si>
  <si>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</si>
  <si>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</si>
  <si>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</si>
  <si>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</si>
  <si>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</si>
  <si>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</si>
  <si>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</si>
  <si>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</si>
  <si>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</si>
  <si>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</si>
  <si>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</si>
  <si>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</si>
  <si>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</si>
  <si>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</si>
  <si>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</si>
  <si>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</si>
  <si>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</si>
  <si>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</si>
  <si>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</si>
  <si>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</si>
  <si>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</si>
  <si>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</si>
  <si>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</si>
  <si>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</si>
  <si>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</si>
  <si>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</si>
  <si>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</si>
  <si>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</si>
  <si>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</si>
  <si>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</si>
  <si>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</si>
  <si>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</si>
  <si>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</si>
  <si>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</si>
  <si>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</si>
  <si>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</si>
  <si>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</si>
  <si>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</si>
  <si>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</si>
  <si>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</si>
  <si>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</si>
  <si>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</si>
  <si>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</si>
  <si>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</si>
  <si>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</si>
  <si>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</si>
  <si>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</si>
  <si>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</si>
  <si>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</si>
  <si>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</si>
  <si>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</si>
  <si>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</si>
  <si>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</si>
  <si>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</si>
  <si>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</si>
  <si>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</si>
  <si>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</si>
  <si>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</si>
  <si>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</si>
  <si>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</si>
  <si>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</si>
  <si>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</si>
  <si>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</si>
  <si>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</si>
  <si>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</si>
  <si>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</si>
  <si>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</si>
  <si>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</si>
  <si>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</si>
  <si>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</si>
  <si>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</si>
  <si>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</si>
  <si>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</si>
  <si>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</si>
  <si>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</si>
  <si>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</si>
  <si>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</si>
  <si>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</si>
  <si>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</si>
  <si>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</si>
  <si>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</si>
  <si>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</si>
  <si>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</si>
  <si>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</si>
  <si>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</si>
  <si>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</si>
  <si>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</si>
  <si>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</si>
  <si>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</si>
  <si>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</si>
  <si>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</si>
  <si>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</si>
  <si>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</si>
  <si>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</si>
  <si>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</si>
  <si>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</si>
  <si>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</si>
  <si>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</si>
  <si>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</si>
  <si>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</si>
  <si>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</si>
  <si>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</si>
  <si>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</si>
  <si>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</si>
  <si>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</si>
  <si>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</si>
  <si>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</si>
  <si>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</si>
  <si>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</si>
  <si>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</si>
  <si>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</si>
  <si>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</si>
  <si>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</si>
  <si>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</si>
  <si>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</si>
  <si>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</si>
  <si>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</si>
  <si>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</si>
  <si>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</si>
  <si>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</si>
  <si>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</si>
  <si>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</si>
  <si>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</si>
  <si>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</si>
  <si>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</si>
  <si>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</si>
  <si>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</si>
  <si>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</si>
  <si>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</si>
  <si>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</si>
  <si>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</si>
  <si>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</si>
  <si>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</si>
  <si>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</si>
  <si>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</si>
  <si>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</si>
  <si>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</si>
  <si>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</si>
  <si>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</si>
  <si>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</si>
  <si>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</si>
  <si>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</si>
  <si>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</si>
  <si>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</si>
  <si>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</si>
  <si>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</si>
  <si>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</si>
  <si>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</si>
  <si>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</si>
  <si>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</si>
  <si>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</si>
  <si>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</si>
  <si>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</si>
  <si>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</si>
  <si>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</si>
  <si>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</si>
  <si>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</si>
  <si>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</si>
  <si>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</si>
  <si>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</si>
  <si>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</si>
  <si>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</si>
  <si>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</si>
  <si>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</si>
  <si>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</si>
  <si>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</si>
  <si>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</si>
  <si>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</si>
  <si>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</si>
  <si>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</si>
  <si>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</si>
  <si>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</si>
  <si>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</si>
  <si>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</si>
  <si>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</si>
  <si>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</si>
  <si>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</si>
  <si>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</si>
  <si>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</si>
  <si>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</si>
  <si>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</si>
  <si>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</si>
  <si>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</si>
  <si>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</si>
  <si>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</si>
  <si>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</si>
  <si>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</si>
  <si>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</si>
  <si>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</si>
  <si>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</si>
  <si>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</si>
  <si>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</si>
  <si>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</si>
  <si>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</si>
  <si>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</si>
  <si>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</si>
  <si>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</si>
  <si>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</si>
  <si>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</si>
  <si>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</si>
  <si>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</si>
  <si>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</si>
  <si>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</si>
  <si>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</si>
  <si>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</si>
  <si>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</si>
  <si>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</si>
  <si>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</si>
  <si>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</si>
  <si>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</si>
  <si>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</si>
  <si>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</si>
  <si>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</si>
  <si>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</si>
  <si>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</si>
  <si>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</si>
  <si>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</si>
  <si>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</si>
  <si>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</si>
  <si>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</si>
  <si>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</si>
  <si>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</si>
  <si>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</si>
  <si>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</si>
  <si>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</si>
  <si>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</si>
  <si>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</si>
  <si>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</si>
  <si>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</si>
  <si>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</si>
  <si>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</si>
  <si>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</si>
  <si>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</si>
  <si>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</si>
  <si>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</si>
  <si>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</si>
  <si>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</si>
  <si>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</si>
  <si>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</si>
  <si>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</si>
  <si>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</si>
  <si>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</si>
  <si>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</si>
  <si>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</si>
  <si>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</si>
  <si>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</si>
  <si>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</si>
  <si>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</si>
  <si>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</si>
  <si>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</si>
  <si>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</si>
  <si>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</si>
  <si>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</si>
  <si>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</si>
  <si>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</si>
  <si>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</si>
  <si>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</si>
  <si>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</si>
  <si>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</si>
  <si>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</si>
  <si>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</si>
  <si>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</si>
  <si>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</si>
  <si>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</si>
  <si>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</si>
  <si>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</si>
  <si>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</si>
  <si>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</si>
  <si>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</si>
  <si>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</si>
  <si>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</si>
  <si>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</si>
  <si>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</si>
  <si>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</si>
  <si>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</si>
  <si>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</si>
  <si>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</si>
  <si>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</si>
  <si>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</si>
  <si>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</si>
  <si>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</si>
  <si>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</si>
  <si>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</si>
  <si>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</si>
  <si>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</si>
  <si>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</si>
  <si>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</si>
  <si>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</si>
  <si>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</si>
  <si>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</si>
  <si>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</si>
  <si>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</si>
  <si>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</si>
  <si>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</si>
  <si>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</si>
  <si>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</si>
  <si>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</si>
  <si>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</si>
  <si>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</si>
  <si>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</si>
  <si>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</si>
  <si>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</si>
  <si>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</si>
  <si>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</si>
  <si>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</si>
  <si>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</si>
  <si>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</si>
  <si>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</si>
  <si>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</si>
  <si>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</si>
  <si>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</si>
  <si>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</si>
  <si>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</si>
  <si>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</si>
  <si>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</si>
  <si>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</si>
  <si>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</si>
  <si>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</si>
  <si>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</si>
  <si>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</si>
  <si>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</si>
  <si>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</si>
  <si>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</si>
  <si>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</si>
  <si>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</si>
  <si>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</si>
  <si>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</si>
  <si>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</si>
  <si>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</si>
  <si>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</si>
  <si>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</si>
  <si>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</si>
  <si>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</si>
  <si>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</si>
  <si>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</si>
  <si>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</si>
  <si>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</si>
  <si>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</si>
  <si>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</si>
  <si>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</si>
  <si>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</si>
  <si>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</si>
  <si>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</si>
  <si>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</si>
  <si>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</si>
  <si>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</si>
  <si>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</si>
  <si>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</si>
  <si>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</si>
  <si>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</si>
  <si>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</si>
  <si>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</si>
  <si>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</si>
  <si>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</si>
  <si>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</si>
  <si>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</si>
  <si>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</si>
  <si>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</si>
  <si>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</si>
  <si>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</si>
  <si>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</si>
  <si>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</si>
  <si>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</si>
  <si>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</si>
  <si>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</si>
  <si>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</si>
  <si>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</si>
  <si>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</si>
  <si>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</si>
  <si>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</si>
  <si>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</si>
  <si>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</si>
  <si>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</si>
  <si>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</si>
  <si>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</si>
  <si>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</si>
  <si>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</si>
  <si>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</si>
  <si>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</si>
  <si>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</si>
  <si>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</si>
  <si>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</si>
  <si>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</si>
  <si>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</si>
  <si>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</si>
  <si>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</si>
  <si>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</si>
  <si>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</si>
  <si>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</si>
  <si>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</si>
  <si>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</si>
  <si>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</si>
  <si>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</si>
  <si>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</si>
  <si>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</si>
  <si>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</si>
  <si>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</si>
  <si>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</si>
  <si>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</si>
  <si>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</si>
  <si>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</si>
  <si>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</si>
  <si>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</si>
  <si>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</si>
  <si>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</si>
  <si>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</si>
  <si>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</si>
  <si>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</si>
  <si>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</si>
  <si>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</si>
  <si>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</si>
  <si>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</si>
  <si>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</si>
  <si>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</si>
  <si>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</si>
  <si>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</si>
  <si>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</si>
  <si>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</si>
  <si>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</si>
  <si>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</si>
  <si>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</si>
  <si>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</si>
  <si>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</si>
  <si>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</si>
  <si>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</si>
  <si>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</si>
  <si>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</si>
  <si>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</si>
  <si>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</si>
  <si>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</si>
  <si>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</si>
  <si>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</si>
  <si>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</si>
  <si>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</si>
  <si>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</si>
  <si>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</si>
  <si>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</si>
  <si>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</si>
  <si>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</si>
  <si>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</si>
  <si>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</si>
  <si>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</si>
  <si>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</si>
  <si>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</si>
  <si>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</si>
  <si>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</si>
  <si>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</si>
  <si>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</si>
  <si>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</si>
  <si>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</si>
  <si>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</si>
  <si>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</si>
  <si>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</si>
  <si>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</si>
  <si>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</si>
  <si>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</si>
  <si>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</si>
  <si>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</si>
  <si>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</si>
  <si>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</si>
  <si>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</si>
  <si>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</si>
  <si>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</si>
  <si>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</si>
  <si>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</si>
  <si>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</si>
  <si>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</si>
  <si>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</si>
  <si>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</si>
  <si>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</si>
  <si>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</si>
  <si>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</si>
  <si>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</si>
  <si>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</si>
  <si>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</si>
  <si>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</si>
  <si>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</si>
  <si>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</si>
  <si>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</si>
  <si>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</si>
  <si>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</si>
  <si>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</si>
  <si>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</si>
  <si>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</si>
  <si>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</si>
  <si>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</si>
  <si>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</si>
  <si>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</si>
  <si>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</si>
  <si>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</si>
  <si>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</si>
  <si>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</si>
  <si>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</si>
  <si>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</si>
  <si>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</si>
  <si>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</si>
  <si>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</si>
  <si>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</si>
  <si>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</si>
  <si>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</si>
  <si>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</si>
  <si>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</si>
  <si>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</si>
  <si>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</si>
  <si>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</si>
  <si>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</si>
  <si>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</si>
  <si>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</si>
  <si>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</si>
  <si>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</si>
  <si>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</si>
  <si>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</si>
  <si>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</si>
  <si>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</si>
  <si>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</si>
  <si>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</si>
  <si>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</si>
  <si>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</si>
  <si>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</si>
  <si>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</si>
  <si>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</si>
  <si>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</si>
  <si>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</si>
  <si>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</si>
  <si>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</si>
  <si>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</si>
  <si>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</si>
  <si>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</si>
  <si>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</si>
  <si>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</si>
  <si>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</si>
  <si>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</si>
  <si>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</si>
  <si>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</si>
  <si>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</si>
  <si>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</si>
  <si>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</si>
  <si>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</si>
  <si>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</si>
  <si>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</si>
  <si>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</si>
  <si>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</si>
  <si>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</si>
  <si>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</si>
  <si>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</si>
  <si>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</si>
  <si>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</si>
  <si>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</si>
  <si>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</si>
  <si>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</si>
  <si>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</si>
  <si>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</si>
  <si>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</si>
  <si>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</si>
  <si>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</si>
  <si>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</si>
  <si>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</si>
  <si>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</si>
  <si>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</si>
  <si>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</si>
  <si>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</si>
  <si>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</si>
  <si>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</si>
  <si>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</si>
  <si>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</si>
  <si>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</si>
  <si>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</si>
  <si>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</si>
  <si>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</si>
  <si>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</si>
  <si>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</si>
  <si>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</si>
  <si>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</si>
  <si>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</si>
  <si>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</si>
  <si>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</si>
  <si>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</si>
  <si>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</si>
  <si>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</si>
  <si>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</si>
  <si>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</si>
  <si>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</si>
  <si>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</si>
  <si>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</si>
  <si>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</si>
  <si>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</si>
  <si>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</si>
  <si>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</si>
  <si>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</si>
  <si>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</si>
  <si>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</si>
  <si>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</si>
  <si>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</si>
  <si>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</si>
  <si>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</si>
  <si>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</si>
  <si>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</si>
  <si>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</si>
  <si>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</si>
  <si>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</si>
  <si>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</si>
  <si>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</si>
  <si>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</si>
  <si>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</si>
  <si>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</si>
  <si>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</si>
  <si>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</si>
  <si>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</si>
  <si>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</si>
  <si>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</si>
  <si>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</si>
  <si>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</si>
  <si>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</si>
  <si>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</si>
  <si>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</si>
  <si>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</si>
  <si>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</si>
  <si>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</si>
  <si>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</si>
  <si>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</si>
  <si>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</si>
  <si>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</si>
  <si>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</si>
  <si>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</si>
  <si>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</si>
  <si>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</si>
  <si>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</si>
  <si>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</si>
  <si>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</si>
  <si>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</si>
  <si>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</si>
  <si>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</si>
  <si>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</si>
  <si>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</si>
  <si>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</si>
  <si>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</si>
  <si>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</si>
  <si>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</si>
  <si>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</si>
  <si>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</si>
  <si>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</si>
  <si>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</si>
  <si>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</si>
  <si>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</si>
  <si>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</si>
  <si>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</si>
  <si>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</si>
  <si>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</si>
  <si>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</si>
  <si>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</si>
  <si>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</si>
  <si>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</si>
  <si>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</si>
  <si>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</si>
  <si>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</si>
  <si>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</si>
  <si>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</si>
  <si>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</si>
  <si>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</si>
  <si>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</si>
  <si>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</si>
  <si>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</si>
  <si>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</si>
  <si>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</si>
  <si>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</si>
  <si>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</si>
  <si>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</si>
  <si>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</si>
  <si>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</si>
  <si>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</si>
  <si>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</si>
  <si>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</si>
  <si>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</si>
  <si>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</si>
  <si>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</si>
  <si>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</si>
  <si>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</si>
  <si>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</si>
  <si>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</si>
  <si>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</si>
  <si>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</si>
  <si>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</si>
  <si>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</si>
  <si>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</si>
  <si>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</si>
  <si>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</si>
  <si>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</si>
  <si>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</si>
  <si>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</si>
  <si>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</si>
  <si>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</si>
  <si>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</si>
  <si>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</si>
  <si>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</si>
  <si>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</si>
  <si>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</si>
  <si>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</si>
  <si>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</si>
  <si>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</si>
  <si>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</si>
  <si>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</si>
  <si>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</si>
  <si>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</si>
  <si>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</si>
  <si>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</si>
  <si>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</si>
  <si>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</si>
  <si>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</si>
  <si>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</si>
  <si>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</si>
  <si>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</si>
  <si>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</si>
  <si>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</si>
  <si>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</si>
  <si>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</si>
  <si>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</si>
  <si>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</si>
  <si>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</si>
  <si>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</si>
  <si>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</si>
  <si>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</si>
  <si>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</si>
  <si>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</si>
  <si>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</si>
  <si>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</si>
  <si>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</si>
  <si>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</si>
  <si>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</si>
  <si>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</si>
  <si>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</si>
  <si>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</si>
  <si>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</si>
  <si>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</si>
  <si>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</si>
  <si>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</si>
  <si>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</si>
  <si>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</si>
  <si>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</si>
  <si>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</si>
  <si>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</si>
  <si>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</si>
  <si>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</si>
  <si>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</si>
  <si>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</si>
  <si>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</si>
  <si>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</si>
  <si>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</si>
  <si>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</si>
  <si>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</si>
  <si>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</si>
  <si>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</si>
  <si>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</si>
  <si>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</si>
  <si>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</si>
  <si>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</si>
  <si>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</si>
  <si>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</si>
  <si>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</si>
  <si>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</si>
  <si>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</si>
  <si>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</si>
  <si>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</si>
  <si>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</si>
  <si>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</si>
  <si>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</si>
  <si>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</si>
  <si>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</si>
  <si>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</si>
  <si>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</si>
  <si>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</si>
  <si>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</si>
  <si>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</si>
  <si>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</si>
  <si>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</si>
  <si>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</si>
  <si>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</si>
  <si>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</si>
  <si>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</si>
  <si>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</si>
  <si>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</si>
  <si>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</si>
  <si>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</si>
  <si>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</si>
  <si>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</si>
  <si>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</si>
  <si>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</si>
  <si>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</si>
  <si>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</si>
  <si>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</si>
  <si>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</si>
  <si>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</si>
  <si>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</si>
  <si>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</si>
  <si>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</si>
  <si>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</si>
  <si>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</si>
  <si>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</si>
  <si>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</si>
  <si>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</si>
  <si>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</si>
  <si>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</si>
  <si>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</si>
  <si>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</si>
  <si>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</si>
  <si>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</si>
  <si>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</si>
  <si>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</si>
  <si>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</si>
  <si>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</si>
  <si>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</si>
  <si>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</si>
  <si>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</si>
  <si>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</si>
  <si>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</si>
  <si>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</si>
  <si>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</si>
  <si>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</si>
  <si>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</si>
  <si>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</si>
  <si>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</si>
  <si>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</si>
  <si>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</si>
  <si>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</si>
  <si>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</si>
  <si>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</si>
  <si>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</si>
  <si>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</si>
  <si>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</si>
  <si>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</si>
  <si>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</si>
  <si>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</si>
  <si>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</si>
  <si>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</si>
  <si>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</si>
  <si>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</si>
  <si>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</si>
  <si>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</si>
  <si>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</si>
  <si>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</si>
  <si>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</si>
  <si>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</si>
  <si>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</si>
  <si>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</si>
  <si>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</si>
  <si>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</si>
  <si>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</si>
  <si>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</si>
  <si>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</si>
  <si>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</si>
  <si>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</si>
  <si>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</si>
  <si>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</si>
  <si>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</si>
  <si>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</si>
  <si>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</si>
  <si>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</si>
  <si>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</si>
  <si>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</si>
  <si>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</si>
  <si>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</si>
  <si>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</si>
  <si>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</si>
  <si>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</si>
  <si>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</si>
  <si>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</si>
  <si>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</si>
  <si>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</si>
  <si>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</si>
  <si>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</si>
  <si>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</si>
  <si>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</si>
  <si>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</si>
  <si>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</si>
  <si>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</si>
  <si>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</si>
  <si>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</si>
  <si>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</si>
  <si>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</si>
  <si>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</si>
  <si>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</si>
  <si>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</si>
  <si>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</si>
  <si>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</si>
  <si>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</si>
  <si>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</si>
  <si>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</si>
  <si>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</si>
  <si>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</si>
  <si>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</si>
  <si>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</si>
  <si>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</si>
  <si>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</si>
  <si>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</si>
  <si>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</si>
  <si>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</si>
  <si>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</si>
  <si>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</si>
  <si>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</si>
  <si>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</si>
  <si>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</si>
  <si>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</si>
  <si>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</si>
  <si>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</si>
  <si>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</si>
  <si>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</si>
  <si>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</si>
  <si>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</si>
  <si>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</si>
  <si>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</si>
  <si>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</si>
  <si>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</si>
  <si>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</si>
  <si>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</si>
  <si>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</si>
  <si>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</si>
  <si>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</si>
  <si>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</si>
  <si>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</si>
  <si>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</si>
  <si>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</si>
  <si>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</si>
  <si>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</si>
  <si>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</si>
  <si>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</si>
  <si>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</si>
  <si>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</si>
  <si>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</si>
  <si>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</si>
  <si>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</si>
  <si>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</si>
  <si>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</si>
  <si>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</si>
  <si>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</si>
  <si>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</si>
  <si>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</si>
  <si>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</si>
  <si>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</si>
  <si>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</si>
  <si>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</si>
  <si>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</si>
  <si>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</si>
  <si>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</si>
  <si>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</si>
  <si>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</si>
  <si>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</si>
  <si>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</si>
  <si>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</si>
  <si>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</si>
  <si>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</si>
  <si>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</si>
  <si>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</si>
  <si>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</si>
  <si>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</si>
  <si>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</si>
  <si>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</si>
  <si>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</si>
  <si>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</si>
  <si>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</si>
  <si>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</si>
  <si>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</si>
  <si>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</si>
  <si>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</si>
  <si>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</si>
  <si>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</si>
  <si>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</si>
  <si>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</si>
  <si>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</si>
  <si>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</si>
  <si>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</si>
  <si>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</si>
  <si>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</si>
  <si>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</si>
  <si>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</si>
  <si>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</si>
  <si>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</si>
  <si>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</si>
  <si>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</si>
  <si>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</si>
  <si>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</si>
  <si>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</si>
  <si>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</si>
  <si>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</si>
  <si>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</si>
  <si>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</si>
  <si>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</si>
  <si>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</si>
  <si>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</si>
  <si>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</si>
  <si>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</si>
  <si>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</si>
  <si>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</si>
  <si>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</si>
  <si>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</si>
  <si>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</si>
  <si>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</si>
  <si>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</si>
  <si>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</si>
  <si>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</si>
  <si>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</si>
  <si>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</si>
  <si>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</si>
  <si>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</si>
  <si>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</si>
  <si>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</si>
  <si>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</si>
  <si>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</si>
  <si>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</si>
  <si>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</si>
  <si>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</si>
  <si>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</si>
  <si>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</si>
  <si>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</si>
  <si>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</si>
  <si>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</si>
  <si>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</si>
  <si>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</si>
  <si>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</si>
  <si>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</si>
  <si>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</si>
  <si>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</si>
  <si>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</si>
  <si>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</si>
  <si>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</si>
  <si>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</si>
  <si>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</si>
  <si>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</si>
  <si>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</si>
  <si>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</si>
  <si>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</si>
  <si>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</si>
  <si>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</si>
  <si>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</si>
  <si>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</si>
  <si>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</si>
  <si>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</si>
  <si>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</si>
  <si>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</si>
  <si>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</si>
  <si>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</si>
  <si>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</si>
  <si>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</si>
  <si>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</si>
  <si>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</si>
  <si>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</si>
  <si>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</si>
  <si>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</si>
  <si>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</si>
  <si>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</si>
  <si>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</si>
  <si>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</si>
  <si>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</si>
  <si>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</si>
  <si>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</si>
  <si>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</si>
  <si>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</si>
  <si>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</si>
  <si>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</si>
  <si>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</si>
  <si>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</si>
  <si>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</si>
  <si>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</si>
  <si>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</si>
  <si>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</si>
  <si>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</si>
  <si>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</si>
  <si>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</si>
  <si>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</si>
  <si>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</si>
  <si>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</si>
  <si>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</si>
  <si>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</si>
  <si>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</si>
  <si>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</si>
  <si>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</si>
  <si>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</si>
  <si>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</si>
  <si>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</si>
  <si>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</si>
  <si>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</si>
  <si>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</si>
  <si>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</si>
  <si>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</si>
  <si>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</si>
  <si>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</si>
  <si>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</si>
  <si>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</si>
  <si>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</si>
  <si>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</si>
  <si>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</si>
  <si>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</si>
  <si>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</si>
  <si>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</si>
  <si>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</si>
  <si>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</si>
  <si>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</si>
  <si>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</si>
  <si>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</si>
  <si>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</si>
  <si>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</si>
  <si>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</si>
  <si>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</si>
  <si>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</si>
  <si>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</si>
  <si>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</si>
  <si>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</si>
  <si>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</si>
  <si>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</si>
  <si>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</si>
  <si>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</si>
  <si>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</si>
  <si>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</si>
  <si>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</si>
  <si>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</si>
  <si>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</si>
  <si>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</si>
  <si>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</si>
  <si>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</si>
  <si>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</si>
  <si>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</si>
  <si>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</si>
  <si>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</si>
  <si>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</si>
  <si>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</si>
  <si>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</si>
  <si>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</si>
  <si>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</si>
  <si>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</si>
  <si>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</si>
  <si>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</si>
  <si>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</si>
  <si>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</si>
  <si>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</si>
  <si>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</si>
  <si>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</si>
  <si>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</si>
  <si>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</si>
  <si>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</si>
  <si>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</si>
  <si>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</si>
  <si>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</si>
  <si>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</si>
  <si>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</si>
  <si>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</si>
  <si>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</si>
  <si>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</si>
  <si>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</si>
  <si>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</si>
  <si>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</si>
  <si>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</si>
  <si>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</si>
  <si>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</si>
  <si>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</si>
  <si>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</si>
  <si>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</si>
  <si>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</si>
  <si>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</si>
  <si>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</si>
  <si>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</si>
  <si>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</si>
  <si>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</si>
  <si>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</si>
  <si>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</si>
  <si>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</si>
  <si>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</si>
  <si>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</si>
  <si>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</si>
  <si>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</si>
  <si>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</si>
  <si>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</si>
  <si>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</si>
  <si>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</si>
  <si>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</si>
  <si>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</si>
  <si>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</si>
  <si>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</si>
  <si>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</si>
  <si>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</si>
  <si>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</si>
  <si>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</si>
  <si>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</si>
  <si>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</si>
  <si>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</si>
  <si>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</si>
  <si>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</si>
  <si>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</si>
  <si>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</si>
  <si>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</si>
  <si>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</si>
  <si>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</si>
  <si>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</si>
  <si>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</si>
  <si>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</si>
  <si>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</si>
  <si>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</si>
  <si>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</si>
  <si>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</si>
  <si>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</si>
  <si>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</si>
  <si>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</si>
  <si>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</si>
  <si>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</si>
  <si>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</si>
  <si>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</si>
  <si>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</si>
  <si>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</si>
  <si>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</si>
  <si>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</si>
  <si>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</si>
  <si>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</si>
  <si>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</si>
  <si>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</si>
  <si>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</si>
  <si>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</si>
  <si>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</si>
  <si>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</si>
  <si>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</si>
  <si>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</si>
  <si>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</si>
  <si>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</si>
  <si>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</si>
  <si>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</si>
  <si>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</si>
  <si>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</si>
  <si>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</si>
  <si>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</si>
  <si>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</si>
  <si>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</si>
  <si>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</si>
  <si>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</si>
  <si>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</si>
  <si>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</si>
  <si>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</si>
  <si>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</si>
  <si>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</si>
  <si>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</si>
  <si>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</si>
  <si>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</si>
  <si>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</si>
  <si>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</si>
  <si>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</si>
  <si>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</si>
  <si>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</si>
  <si>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</si>
  <si>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</si>
  <si>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</si>
  <si>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</si>
  <si>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</si>
  <si>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</si>
  <si>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</si>
  <si>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</si>
  <si>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</si>
  <si>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</si>
  <si>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</si>
  <si>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</si>
  <si>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</si>
  <si>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</si>
  <si>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</si>
  <si>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</si>
  <si>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</si>
  <si>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</si>
  <si>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</si>
  <si>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</si>
  <si>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</si>
  <si>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</si>
  <si>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</si>
  <si>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</si>
  <si>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</si>
  <si>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</si>
  <si>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</si>
  <si>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</si>
  <si>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</si>
  <si>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</si>
  <si>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</si>
  <si>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</si>
  <si>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</si>
  <si>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</si>
  <si>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</si>
  <si>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</si>
  <si>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</si>
  <si>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</si>
  <si>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</si>
  <si>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</si>
  <si>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</si>
  <si>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</si>
  <si>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</si>
  <si>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</si>
  <si>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</si>
  <si>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</si>
  <si>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</si>
  <si>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</si>
  <si>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</si>
  <si>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</si>
  <si>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</si>
  <si>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</si>
  <si>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</si>
  <si>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</si>
  <si>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</si>
  <si>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</si>
  <si>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</si>
  <si>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</si>
  <si>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</si>
  <si>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</si>
  <si>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</si>
  <si>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</si>
  <si>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</si>
  <si>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</si>
  <si>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</si>
  <si>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</si>
  <si>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</si>
  <si>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</si>
  <si>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</si>
  <si>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</si>
  <si>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</si>
  <si>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</si>
  <si>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</si>
  <si>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</si>
  <si>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</si>
  <si>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</si>
  <si>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</si>
  <si>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</si>
  <si>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</si>
  <si>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</si>
  <si>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</si>
  <si>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</si>
  <si>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</si>
  <si>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</si>
  <si>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</si>
  <si>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</si>
  <si>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</si>
  <si>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</si>
  <si>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</si>
  <si>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</si>
  <si>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</si>
  <si>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</si>
  <si>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</si>
  <si>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</si>
  <si>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</si>
  <si>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</si>
  <si>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</si>
  <si>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</si>
  <si>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</si>
  <si>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</si>
  <si>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</si>
  <si>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</si>
  <si>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</si>
  <si>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</si>
  <si>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</si>
  <si>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</si>
  <si>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</si>
  <si>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</si>
  <si>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</si>
  <si>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</si>
  <si>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</si>
  <si>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</si>
  <si>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</si>
  <si>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</si>
  <si>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</si>
  <si>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</si>
  <si>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</si>
  <si>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</si>
  <si>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</si>
  <si>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</si>
  <si>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</si>
  <si>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</si>
  <si>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</si>
  <si>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</si>
  <si>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</si>
  <si>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</si>
  <si>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</si>
  <si>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</si>
  <si>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</si>
  <si>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</si>
  <si>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</si>
  <si>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</si>
  <si>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</si>
  <si>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</si>
  <si>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</si>
  <si>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</si>
  <si>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</si>
  <si>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</si>
  <si>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</si>
  <si>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</si>
  <si>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</si>
  <si>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</si>
  <si>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</si>
  <si>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</si>
  <si>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</si>
  <si>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</si>
  <si>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</si>
  <si>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</si>
  <si>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</si>
  <si>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</si>
  <si>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</si>
  <si>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</si>
  <si>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</si>
  <si>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</si>
  <si>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</si>
  <si>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</si>
  <si>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</si>
  <si>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</si>
  <si>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</si>
  <si>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</si>
  <si>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</si>
  <si>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</si>
  <si>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</si>
  <si>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</si>
  <si>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</si>
  <si>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</si>
  <si>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</si>
  <si>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</si>
  <si>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</si>
  <si>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</si>
  <si>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</si>
  <si>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</si>
  <si>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</si>
  <si>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</si>
  <si>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</si>
  <si>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</si>
  <si>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</si>
  <si>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</si>
  <si>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</si>
  <si>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</si>
  <si>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</si>
  <si>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</si>
  <si>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</si>
  <si>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</si>
  <si>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</si>
  <si>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</si>
  <si>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</si>
  <si>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</si>
  <si>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</si>
  <si>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</si>
  <si>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</si>
  <si>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</si>
  <si>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</si>
  <si>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</si>
  <si>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</si>
  <si>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</si>
  <si>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</si>
  <si>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</si>
  <si>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</si>
  <si>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</si>
  <si>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</si>
  <si>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</si>
  <si>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</si>
  <si>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</si>
  <si>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</si>
  <si>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</si>
  <si>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</si>
  <si>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</si>
  <si>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</si>
  <si>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</si>
  <si>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</si>
  <si>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</si>
  <si>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</si>
  <si>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</si>
  <si>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</si>
  <si>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</si>
  <si>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</si>
  <si>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</si>
  <si>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</si>
  <si>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</si>
  <si>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</si>
  <si>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</si>
  <si>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</si>
  <si>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</si>
  <si>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</si>
  <si>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</si>
  <si>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</si>
  <si>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</si>
  <si>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</si>
  <si>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</si>
  <si>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</si>
  <si>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</si>
  <si>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</si>
  <si>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</si>
  <si>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</si>
  <si>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</si>
  <si>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</si>
  <si>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</si>
  <si>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</si>
  <si>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</si>
  <si>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</si>
  <si>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</si>
  <si>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</si>
  <si>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</si>
  <si>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</si>
  <si>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</si>
  <si>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</si>
  <si>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</si>
  <si>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</si>
  <si>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</si>
  <si>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</si>
  <si>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</si>
  <si>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</si>
  <si>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</si>
  <si>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</si>
  <si>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</si>
  <si>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</si>
  <si>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</si>
  <si>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</si>
  <si>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</si>
  <si>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</si>
  <si>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</si>
  <si>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</si>
  <si>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</si>
  <si>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</si>
  <si>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</si>
  <si>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</si>
  <si>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</si>
  <si>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</si>
  <si>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</si>
  <si>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</si>
  <si>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</si>
  <si>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</si>
  <si>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</si>
  <si>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</si>
  <si>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</si>
  <si>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</si>
  <si>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</si>
  <si>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</si>
  <si>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</si>
  <si>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</si>
  <si>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</si>
  <si>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</si>
  <si>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</si>
  <si>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</si>
  <si>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</si>
  <si>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</si>
  <si>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</si>
  <si>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</si>
  <si>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</si>
  <si>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</si>
  <si>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</si>
  <si>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</si>
  <si>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</si>
  <si>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</si>
  <si>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</si>
  <si>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</si>
  <si>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</si>
  <si>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</si>
  <si>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</si>
  <si>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</si>
  <si>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</si>
  <si>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</si>
  <si>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</si>
  <si>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</si>
  <si>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</si>
  <si>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</si>
  <si>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</si>
  <si>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</si>
  <si>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</si>
  <si>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</si>
  <si>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</si>
  <si>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</si>
  <si>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</si>
  <si>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</si>
  <si>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</si>
  <si>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</si>
  <si>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</si>
  <si>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</si>
  <si>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</si>
  <si>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</si>
  <si>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</si>
  <si>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</si>
  <si>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</si>
  <si>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</si>
  <si>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</si>
  <si>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</si>
  <si>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</si>
  <si>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</si>
  <si>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</si>
  <si>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</si>
  <si>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</si>
  <si>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</si>
  <si>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</si>
  <si>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</si>
  <si>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</si>
  <si>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</si>
  <si>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</si>
  <si>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</si>
  <si>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</si>
  <si>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</si>
  <si>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</si>
  <si>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</si>
  <si>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</si>
  <si>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</si>
  <si>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</si>
  <si>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</si>
  <si>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</si>
  <si>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</si>
  <si>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</si>
  <si>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</si>
  <si>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</si>
  <si>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</si>
  <si>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</si>
  <si>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</si>
  <si>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</si>
  <si>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</si>
  <si>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</si>
  <si>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</si>
  <si>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</si>
  <si>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</si>
  <si>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</si>
  <si>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</si>
  <si>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</si>
  <si>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</si>
  <si>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</si>
  <si>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</si>
  <si>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</si>
  <si>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</si>
  <si>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</si>
  <si>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</si>
  <si>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</si>
  <si>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</si>
  <si>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</si>
  <si>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</si>
  <si>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</si>
  <si>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</si>
  <si>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</si>
  <si>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</si>
  <si>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</si>
  <si>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</si>
  <si>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</si>
  <si>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</si>
  <si>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</si>
  <si>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</si>
  <si>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</si>
  <si>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</si>
  <si>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</si>
  <si>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</si>
  <si>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</si>
  <si>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</si>
  <si>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</si>
  <si>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</si>
  <si>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</si>
  <si>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</si>
  <si>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</si>
  <si>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</si>
  <si>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</si>
  <si>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</si>
  <si>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</si>
  <si>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</si>
  <si>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</si>
  <si>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</si>
  <si>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</si>
  <si>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</si>
  <si>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</si>
  <si>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</si>
  <si>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</si>
  <si>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</si>
  <si>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</si>
  <si>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</si>
  <si>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</si>
  <si>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</si>
  <si>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</si>
  <si>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</si>
  <si>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</si>
  <si>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</si>
  <si>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</si>
  <si>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</si>
  <si>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</si>
  <si>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</si>
  <si>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</si>
  <si>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</si>
  <si>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</si>
  <si>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</si>
  <si>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</si>
  <si>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</si>
  <si>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</si>
  <si>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</si>
  <si>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</si>
  <si>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</si>
  <si>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</si>
  <si>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</si>
  <si>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</si>
  <si>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</si>
  <si>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</si>
  <si>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</si>
  <si>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</si>
  <si>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</si>
  <si>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</si>
  <si>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</si>
  <si>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</si>
  <si>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</si>
  <si>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</si>
  <si>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</si>
  <si>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</si>
  <si>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</si>
  <si>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</si>
  <si>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</si>
  <si>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</si>
  <si>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</si>
  <si>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</si>
  <si>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</si>
  <si>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</si>
  <si>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</si>
  <si>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</si>
  <si>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</si>
  <si>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</si>
  <si>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</si>
  <si>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</si>
  <si>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</si>
  <si>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</si>
  <si>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</si>
  <si>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</si>
  <si>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</si>
  <si>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</si>
  <si>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</si>
  <si>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</si>
  <si>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</si>
  <si>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</si>
  <si>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</si>
  <si>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</si>
  <si>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</si>
  <si>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</si>
  <si>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</si>
  <si>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</si>
  <si>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</si>
  <si>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</si>
  <si>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</si>
  <si>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</si>
  <si>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</si>
  <si>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</si>
  <si>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</si>
  <si>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</si>
  <si>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</si>
  <si>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</si>
  <si>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</si>
  <si>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</si>
  <si>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</si>
  <si>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</si>
  <si>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</si>
  <si>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</si>
  <si>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</si>
  <si>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</si>
  <si>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</si>
  <si>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</si>
  <si>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</si>
  <si>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</si>
  <si>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</si>
  <si>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</si>
  <si>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</si>
  <si>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</si>
  <si>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</si>
  <si>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</si>
  <si>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</si>
  <si>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</si>
  <si>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</si>
  <si>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</si>
  <si>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</si>
  <si>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</si>
  <si>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</si>
  <si>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</si>
  <si>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</si>
  <si>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</si>
  <si>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</si>
  <si>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</si>
  <si>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</si>
  <si>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</si>
  <si>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</si>
  <si>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</si>
  <si>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</si>
  <si>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</si>
  <si>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</si>
  <si>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</si>
  <si>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</si>
  <si>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</si>
  <si>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</si>
  <si>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</si>
  <si>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</si>
  <si>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</si>
  <si>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</si>
  <si>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</si>
  <si>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</si>
  <si>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</si>
  <si>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</si>
  <si>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</si>
  <si>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</si>
  <si>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</si>
  <si>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</si>
  <si>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</si>
  <si>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</si>
  <si>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</si>
  <si>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</si>
  <si>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</si>
  <si>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</si>
  <si>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</si>
  <si>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</si>
  <si>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</si>
  <si>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</si>
  <si>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</si>
  <si>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</si>
  <si>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</si>
  <si>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</si>
  <si>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</si>
  <si>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</si>
  <si>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</si>
  <si>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</si>
  <si>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</si>
  <si>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</si>
  <si>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</si>
  <si>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</si>
  <si>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</si>
  <si>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</si>
  <si>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</si>
  <si>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</si>
  <si>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</si>
  <si>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</si>
  <si>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</si>
  <si>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</si>
  <si>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</si>
  <si>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</si>
  <si>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</si>
  <si>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</si>
  <si>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</si>
  <si>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</si>
  <si>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</si>
  <si>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</si>
  <si>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</si>
  <si>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</si>
  <si>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</si>
  <si>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</si>
  <si>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</si>
  <si>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</si>
  <si>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</si>
  <si>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</si>
  <si>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</si>
  <si>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</si>
  <si>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</si>
  <si>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</si>
  <si>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</si>
  <si>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</si>
  <si>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</si>
  <si>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</si>
  <si>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</si>
  <si>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</si>
  <si>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</si>
  <si>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</si>
  <si>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</si>
  <si>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</si>
  <si>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</si>
  <si>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</si>
  <si>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</si>
  <si>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</si>
  <si>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</si>
  <si>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</si>
  <si>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</si>
  <si>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</si>
  <si>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</si>
  <si>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</si>
  <si>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</si>
  <si>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</si>
  <si>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</si>
  <si>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</si>
  <si>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</si>
  <si>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</si>
  <si>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</si>
  <si>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</si>
  <si>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</si>
  <si>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</si>
  <si>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</si>
  <si>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</si>
  <si>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</si>
  <si>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</si>
  <si>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</si>
  <si>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</si>
  <si>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</si>
  <si>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</si>
  <si>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</si>
  <si>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</si>
  <si>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</si>
  <si>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</si>
  <si>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</si>
  <si>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</si>
  <si>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</si>
  <si>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</si>
  <si>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</si>
  <si>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</si>
  <si>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</si>
  <si>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</si>
  <si>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</si>
  <si>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</si>
  <si>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</si>
  <si>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</si>
  <si>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</si>
  <si>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</si>
  <si>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</si>
  <si>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</si>
  <si>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</si>
  <si>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</si>
  <si>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</si>
  <si>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</si>
  <si>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</si>
  <si>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</si>
  <si>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</si>
  <si>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</si>
  <si>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</si>
  <si>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</si>
  <si>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</si>
  <si>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</si>
  <si>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</si>
  <si>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</si>
  <si>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</si>
  <si>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</si>
  <si>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</si>
  <si>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</si>
  <si>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</si>
  <si>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</si>
  <si>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</si>
  <si>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</si>
  <si>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</si>
  <si>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</si>
  <si>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</si>
  <si>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</si>
  <si>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</si>
  <si>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</si>
  <si>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</si>
  <si>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</si>
  <si>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</si>
  <si>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</si>
  <si>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</si>
  <si>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</si>
  <si>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</si>
  <si>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</si>
  <si>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</si>
  <si>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</si>
  <si>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</si>
  <si>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</si>
  <si>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</si>
  <si>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</si>
  <si>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</si>
  <si>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</si>
  <si>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</si>
  <si>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</si>
  <si>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</si>
  <si>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</si>
  <si>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</si>
  <si>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</si>
  <si>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</si>
  <si>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</si>
  <si>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</si>
  <si>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</si>
  <si>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</si>
  <si>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</si>
  <si>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</si>
  <si>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</si>
  <si>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</si>
  <si>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</si>
  <si>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</si>
  <si>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</si>
  <si>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</si>
  <si>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</si>
  <si>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</si>
  <si>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</si>
  <si>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</si>
  <si>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</si>
  <si>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</si>
  <si>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</si>
  <si>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</si>
  <si>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</si>
  <si>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</si>
  <si>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</si>
  <si>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</si>
  <si>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</si>
  <si>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</si>
  <si>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</si>
  <si>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</si>
  <si>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</si>
  <si>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</si>
  <si>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</si>
  <si>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</si>
  <si>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</si>
  <si>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</si>
  <si>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</si>
  <si>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</si>
  <si>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</si>
  <si>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</si>
  <si>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</si>
  <si>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</si>
  <si>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</si>
  <si>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</si>
  <si>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</si>
  <si>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</si>
  <si>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</si>
  <si>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</si>
  <si>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</si>
  <si>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</si>
  <si>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</si>
  <si>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</si>
  <si>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</si>
  <si>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</si>
  <si>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</si>
  <si>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</si>
  <si>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</si>
  <si>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</si>
  <si>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</si>
  <si>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</si>
  <si>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</si>
  <si>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</si>
  <si>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</si>
  <si>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</si>
  <si>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</si>
  <si>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</si>
  <si>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</si>
  <si>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</si>
  <si>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</si>
  <si>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</si>
  <si>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</si>
  <si>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</si>
  <si>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</si>
  <si>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</si>
  <si>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</si>
  <si>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</si>
  <si>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</si>
  <si>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</si>
  <si>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</si>
  <si>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</si>
  <si>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</si>
  <si>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</si>
  <si>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</si>
  <si>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</si>
  <si>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</si>
  <si>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</si>
  <si>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</si>
  <si>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</si>
  <si>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</si>
  <si>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</si>
  <si>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</si>
  <si>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</si>
  <si>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</si>
  <si>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</si>
  <si>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</si>
  <si>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</si>
  <si>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</si>
  <si>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</si>
  <si>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</si>
  <si>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</si>
  <si>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</si>
  <si>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</si>
  <si>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</si>
  <si>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</si>
  <si>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</si>
  <si>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</si>
  <si>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</si>
  <si>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</si>
  <si>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</si>
  <si>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</si>
  <si>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</si>
  <si>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</si>
  <si>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</si>
  <si>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</si>
  <si>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</si>
  <si>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</si>
  <si>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</si>
  <si>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</si>
  <si>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</si>
  <si>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</si>
  <si>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</si>
  <si>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</si>
  <si>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</si>
  <si>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</si>
  <si>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</si>
  <si>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</si>
  <si>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</si>
  <si>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</si>
  <si>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</si>
  <si>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</si>
  <si>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</si>
  <si>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</si>
  <si>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</si>
  <si>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</si>
  <si>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</si>
  <si>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</si>
  <si>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</si>
  <si>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</si>
  <si>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</si>
  <si>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</si>
  <si>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</si>
  <si>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</si>
  <si>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</si>
  <si>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</si>
  <si>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</si>
  <si>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</si>
  <si>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</si>
  <si>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</si>
  <si>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</si>
  <si>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</si>
  <si>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</si>
  <si>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</si>
  <si>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</si>
  <si>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</si>
  <si>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</si>
  <si>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</si>
  <si>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</si>
  <si>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</si>
  <si>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</si>
  <si>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</si>
  <si>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</si>
  <si>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</si>
  <si>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</si>
  <si>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</si>
  <si>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</si>
  <si>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</si>
  <si>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</si>
  <si>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</si>
  <si>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</si>
  <si>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</si>
  <si>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</si>
  <si>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</si>
  <si>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</si>
  <si>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</si>
  <si>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</si>
  <si>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</si>
  <si>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</si>
  <si>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</si>
  <si>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</si>
  <si>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</si>
  <si>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</si>
  <si>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</si>
  <si>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</si>
  <si>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</si>
  <si>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</si>
  <si>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</si>
  <si>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</si>
  <si>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</si>
  <si>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</si>
  <si>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</si>
  <si>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</si>
  <si>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</si>
  <si>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</si>
  <si>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</si>
  <si>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</si>
  <si>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</si>
  <si>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</si>
  <si>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</si>
  <si>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</si>
  <si>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</si>
  <si>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</si>
  <si>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</si>
  <si>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</si>
  <si>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</si>
  <si>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</si>
  <si>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</si>
  <si>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</si>
  <si>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</si>
  <si>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</si>
  <si>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</si>
  <si>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</si>
  <si>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</si>
  <si>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</si>
  <si>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</si>
  <si>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</si>
  <si>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</si>
  <si>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</si>
  <si>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</si>
  <si>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</si>
  <si>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</si>
  <si>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</si>
  <si>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</si>
  <si>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</si>
  <si>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</si>
  <si>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</si>
  <si>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</si>
  <si>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</si>
  <si>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</si>
  <si>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</si>
  <si>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</si>
  <si>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</si>
  <si>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</si>
  <si>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</si>
  <si>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</si>
  <si>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</si>
  <si>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</si>
  <si>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</si>
  <si>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</si>
  <si>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</si>
  <si>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</si>
  <si>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</si>
  <si>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</si>
  <si>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</si>
  <si>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</si>
  <si>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</si>
  <si>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</si>
  <si>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</si>
  <si>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</si>
  <si>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</si>
  <si>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</si>
  <si>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</si>
  <si>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</si>
  <si>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</si>
  <si>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</si>
  <si>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</si>
  <si>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</si>
  <si>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</si>
  <si>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</si>
  <si>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</si>
  <si>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</si>
  <si>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</si>
  <si>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</si>
  <si>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</si>
  <si>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</si>
  <si>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</si>
  <si>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</si>
  <si>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</si>
  <si>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</si>
  <si>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</si>
  <si>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</si>
  <si>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</si>
  <si>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</si>
  <si>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</si>
  <si>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</si>
  <si>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</si>
  <si>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</si>
  <si>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</si>
  <si>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</si>
  <si>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</si>
  <si>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</si>
  <si>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</si>
  <si>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</si>
  <si>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</si>
  <si>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</si>
  <si>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</si>
  <si>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</si>
  <si>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</si>
  <si>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</si>
  <si>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</si>
  <si>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</si>
  <si>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</si>
  <si>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</si>
  <si>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</si>
  <si>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</si>
  <si>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</si>
  <si>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</si>
  <si>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</si>
  <si>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</si>
  <si>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</si>
  <si>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</si>
  <si>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</si>
  <si>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</si>
  <si>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</si>
  <si>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</si>
  <si>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</si>
  <si>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</si>
  <si>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</si>
  <si>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</si>
  <si>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</si>
  <si>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</si>
  <si>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</si>
  <si>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</si>
  <si>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</si>
  <si>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</si>
  <si>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</si>
  <si>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</si>
  <si>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</si>
  <si>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</si>
  <si>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</si>
  <si>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</si>
  <si>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</si>
  <si>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</si>
  <si>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</si>
  <si>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</si>
  <si>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</si>
  <si>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</si>
  <si>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</si>
  <si>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</si>
  <si>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</si>
  <si>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</si>
  <si>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</si>
  <si>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</si>
  <si>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</si>
  <si>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</si>
  <si>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</si>
  <si>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</si>
  <si>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</si>
  <si>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</si>
  <si>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</si>
  <si>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</si>
  <si>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</si>
  <si>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</si>
  <si>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</si>
  <si>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</si>
  <si>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</si>
  <si>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</si>
  <si>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</si>
  <si>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</si>
  <si>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</si>
  <si>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</si>
  <si>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</si>
  <si>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</si>
  <si>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</si>
  <si>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</si>
  <si>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</si>
  <si>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</si>
  <si>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</si>
  <si>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</si>
  <si>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</si>
  <si>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</si>
  <si>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</si>
  <si>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</si>
  <si>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</si>
  <si>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</si>
  <si>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</si>
  <si>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</si>
  <si>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</si>
  <si>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</si>
  <si>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</si>
  <si>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</si>
  <si>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</si>
  <si>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</si>
  <si>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</si>
  <si>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</si>
  <si>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</si>
  <si>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</si>
  <si>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</si>
  <si>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</si>
  <si>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</si>
  <si>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</si>
  <si>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</si>
  <si>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</si>
  <si>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</si>
  <si>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</si>
  <si>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</si>
  <si>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</si>
  <si>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</si>
  <si>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</si>
  <si>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</si>
  <si>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</si>
  <si>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</si>
  <si>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</si>
  <si>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</si>
  <si>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</si>
  <si>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</si>
  <si>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</si>
  <si>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</si>
  <si>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</si>
  <si>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</si>
  <si>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</si>
  <si>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</si>
  <si>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</si>
  <si>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</si>
  <si>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</si>
  <si>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</si>
  <si>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</si>
  <si>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</si>
  <si>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</si>
  <si>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</si>
  <si>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</si>
  <si>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</si>
  <si>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</si>
  <si>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</si>
  <si>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</si>
  <si>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</si>
  <si>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</si>
  <si>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</si>
  <si>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</si>
  <si>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</si>
  <si>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</si>
  <si>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</si>
  <si>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</si>
  <si>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</si>
  <si>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</si>
  <si>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</si>
  <si>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</si>
  <si>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</si>
  <si>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</si>
  <si>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</si>
  <si>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</si>
  <si>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</si>
  <si>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</si>
  <si>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</si>
  <si>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</si>
  <si>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</si>
  <si>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</si>
  <si>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</si>
  <si>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</si>
  <si>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</si>
  <si>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</si>
  <si>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</si>
  <si>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</si>
  <si>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</si>
  <si>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</si>
  <si>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</si>
  <si>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</si>
  <si>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</si>
  <si>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</si>
  <si>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</si>
  <si>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</si>
  <si>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</si>
  <si>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</si>
  <si>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</si>
  <si>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</si>
  <si>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</si>
  <si>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</si>
  <si>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</si>
  <si>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</si>
  <si>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</si>
  <si>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</si>
  <si>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</si>
  <si>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</si>
  <si>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</si>
  <si>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</si>
  <si>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</si>
  <si>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</si>
  <si>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</si>
  <si>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</si>
  <si>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</si>
  <si>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</si>
  <si>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</si>
  <si>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</si>
  <si>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</si>
  <si>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</si>
  <si>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</si>
  <si>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</si>
  <si>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</si>
  <si>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</si>
  <si>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</si>
  <si>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</si>
  <si>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</si>
  <si>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</si>
  <si>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</si>
  <si>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</si>
  <si>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</si>
  <si>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</si>
  <si>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</si>
  <si>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</si>
  <si>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</si>
  <si>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</si>
  <si>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</si>
  <si>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</si>
  <si>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</si>
  <si>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</si>
  <si>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</si>
  <si>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</si>
  <si>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</si>
  <si>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</si>
  <si>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</si>
  <si>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</si>
  <si>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</si>
  <si>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</si>
  <si>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</si>
  <si>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</si>
  <si>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</si>
  <si>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</si>
  <si>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</si>
  <si>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</si>
  <si>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</si>
  <si>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</si>
  <si>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</si>
  <si>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</si>
  <si>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</si>
  <si>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</si>
  <si>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</si>
  <si>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</si>
  <si>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</si>
  <si>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</si>
  <si>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</si>
  <si>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</si>
  <si>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</si>
  <si>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</si>
  <si>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</si>
  <si>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</si>
  <si>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</si>
  <si>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</si>
  <si>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</si>
  <si>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</si>
  <si>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</si>
  <si>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</si>
  <si>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</si>
  <si>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</si>
  <si>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</si>
  <si>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</si>
  <si>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</si>
  <si>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</si>
  <si>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</si>
  <si>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</si>
  <si>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</si>
  <si>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</si>
  <si>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</si>
  <si>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</si>
  <si>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</si>
  <si>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</si>
  <si>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</si>
  <si>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</si>
  <si>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</si>
  <si>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</si>
  <si>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</si>
  <si>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</si>
  <si>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</si>
  <si>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</si>
  <si>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</si>
  <si>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</si>
  <si>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</si>
  <si>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</si>
  <si>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</si>
  <si>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</si>
  <si>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</si>
  <si>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</si>
  <si>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</si>
  <si>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</si>
  <si>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</si>
  <si>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</si>
  <si>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</si>
  <si>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</si>
  <si>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</si>
  <si>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</si>
  <si>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</si>
  <si>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</si>
  <si>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</si>
  <si>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</si>
  <si>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</si>
  <si>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</si>
  <si>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</si>
  <si>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</si>
  <si>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</si>
  <si>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</si>
  <si>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</si>
  <si>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</si>
  <si>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</si>
  <si>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</si>
  <si>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</si>
  <si>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</si>
  <si>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</si>
  <si>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</si>
  <si>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</si>
  <si>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</si>
  <si>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</si>
  <si>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</si>
  <si>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</si>
  <si>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</si>
  <si>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</si>
  <si>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</si>
  <si>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</si>
  <si>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</si>
  <si>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</si>
  <si>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</si>
  <si>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</si>
  <si>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</si>
  <si>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</si>
  <si>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</si>
  <si>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</si>
  <si>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</si>
  <si>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</si>
  <si>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</si>
  <si>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</si>
  <si>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</si>
  <si>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</si>
  <si>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</si>
  <si>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</si>
  <si>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</si>
  <si>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</si>
  <si>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</si>
  <si>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</si>
  <si>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</si>
  <si>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</si>
  <si>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</si>
  <si>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</si>
  <si>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</si>
  <si>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</si>
  <si>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</si>
  <si>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</si>
  <si>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</si>
  <si>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</si>
  <si>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</si>
  <si>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</si>
  <si>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</si>
  <si>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</si>
  <si>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</si>
  <si>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</si>
  <si>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</si>
  <si>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</si>
  <si>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</si>
  <si>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</si>
  <si>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</si>
  <si>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</si>
  <si>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</si>
  <si>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</si>
  <si>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</si>
  <si>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</si>
  <si>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</si>
  <si>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</si>
  <si>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</si>
  <si>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</si>
  <si>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</si>
  <si>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</si>
  <si>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</si>
  <si>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</si>
  <si>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</si>
  <si>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</si>
  <si>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</si>
  <si>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</si>
  <si>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</si>
  <si>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</si>
  <si>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</si>
  <si>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</si>
  <si>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</si>
  <si>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</si>
  <si>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</si>
  <si>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</si>
  <si>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</si>
  <si>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</si>
  <si>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</si>
  <si>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</si>
  <si>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</si>
  <si>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</si>
  <si>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</si>
  <si>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</si>
  <si>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</si>
  <si>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</si>
  <si>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</si>
  <si>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</si>
  <si>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</si>
  <si>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</si>
  <si>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</si>
  <si>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</si>
  <si>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</si>
  <si>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</si>
  <si>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</si>
  <si>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</si>
  <si>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</si>
  <si>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</si>
  <si>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</si>
  <si>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</si>
  <si>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</si>
  <si>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</si>
  <si>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</si>
  <si>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</si>
  <si>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</si>
  <si>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</si>
  <si>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</si>
  <si>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</si>
  <si>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</si>
  <si>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</si>
  <si>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</si>
  <si>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</si>
  <si>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</si>
  <si>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</si>
  <si>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</si>
  <si>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</si>
  <si>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</si>
  <si>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</si>
  <si>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</si>
  <si>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</si>
  <si>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</si>
  <si>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</si>
  <si>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</si>
  <si>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</si>
  <si>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</si>
  <si>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</si>
  <si>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</si>
  <si>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</si>
  <si>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</si>
  <si>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</si>
  <si>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</si>
  <si>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</si>
  <si>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</si>
  <si>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</si>
  <si>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</si>
  <si>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</si>
  <si>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</si>
  <si>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</si>
  <si>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</si>
  <si>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</si>
  <si>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</si>
  <si>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</si>
  <si>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</si>
  <si>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</si>
  <si>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</si>
  <si>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</si>
  <si>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</si>
  <si>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</si>
  <si>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</si>
  <si>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</si>
  <si>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</si>
  <si>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</si>
  <si>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</si>
  <si>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</si>
  <si>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</si>
  <si>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</si>
  <si>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</si>
  <si>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</si>
  <si>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</si>
  <si>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</si>
  <si>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</si>
  <si>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</si>
  <si>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</si>
  <si>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</si>
  <si>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</si>
  <si>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</si>
  <si>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</si>
  <si>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</si>
  <si>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</si>
  <si>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</si>
  <si>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</si>
  <si>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</si>
  <si>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</si>
  <si>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</si>
  <si>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</si>
  <si>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</si>
  <si>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</si>
  <si>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</si>
  <si>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</si>
  <si>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</si>
  <si>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</si>
  <si>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</si>
  <si>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</si>
  <si>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</si>
  <si>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</si>
  <si>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</si>
  <si>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</si>
  <si>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</si>
  <si>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</si>
  <si>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</si>
  <si>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</si>
  <si>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</si>
  <si>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</si>
  <si>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</si>
  <si>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</si>
  <si>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</si>
  <si>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</si>
  <si>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</si>
  <si>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</si>
  <si>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</si>
  <si>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</si>
  <si>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</si>
  <si>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</si>
  <si>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</si>
  <si>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</si>
  <si>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</si>
  <si>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</si>
  <si>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</si>
  <si>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</si>
  <si>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</si>
  <si>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</si>
  <si>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</si>
  <si>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</si>
  <si>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</si>
  <si>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</si>
  <si>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</si>
  <si>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</si>
  <si>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</si>
  <si>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</si>
  <si>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</si>
  <si>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</si>
  <si>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</si>
  <si>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</si>
  <si>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</si>
  <si>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</si>
  <si>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</si>
  <si>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</si>
  <si>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</si>
  <si>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</si>
  <si>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</si>
  <si>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</si>
  <si>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</si>
  <si>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</si>
  <si>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</si>
  <si>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</si>
  <si>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</si>
  <si>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</si>
  <si>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</si>
  <si>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</si>
  <si>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</si>
  <si>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</si>
  <si>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</si>
  <si>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</si>
  <si>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</si>
  <si>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</si>
  <si>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</si>
  <si>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</si>
  <si>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</si>
  <si>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</si>
  <si>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</si>
  <si>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</si>
  <si>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</si>
  <si>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</si>
  <si>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</si>
  <si>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</si>
  <si>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</si>
  <si>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</si>
  <si>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</si>
  <si>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</si>
  <si>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</si>
  <si>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</si>
  <si>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</si>
  <si>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</si>
  <si>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</si>
  <si>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</si>
  <si>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</si>
  <si>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</si>
  <si>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</si>
  <si>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</si>
  <si>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</si>
  <si>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</si>
  <si>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</si>
  <si>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</si>
  <si>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</si>
  <si>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</si>
  <si>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</si>
  <si>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</si>
  <si>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</si>
  <si>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</si>
  <si>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</si>
  <si>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</si>
  <si>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</si>
  <si>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</si>
  <si>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</si>
  <si>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</si>
  <si>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</si>
  <si>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</si>
  <si>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</si>
  <si>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</si>
  <si>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</si>
  <si>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</si>
  <si>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</si>
  <si>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</si>
  <si>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</si>
  <si>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</si>
  <si>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</si>
  <si>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</si>
  <si>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</si>
  <si>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</si>
  <si>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</si>
  <si>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</si>
  <si>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</si>
  <si>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</si>
  <si>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</si>
  <si>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</si>
  <si>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</si>
  <si>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</si>
  <si>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</si>
  <si>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</si>
  <si>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</si>
  <si>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</si>
  <si>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</si>
  <si>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</si>
  <si>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</si>
  <si>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</si>
  <si>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</si>
  <si>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</si>
  <si>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</si>
  <si>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</si>
  <si>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</si>
  <si>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</si>
  <si>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</si>
  <si>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</si>
  <si>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</si>
  <si>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</si>
  <si>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</si>
  <si>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</si>
  <si>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</si>
  <si>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</si>
  <si>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</si>
  <si>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</si>
  <si>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</si>
  <si>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</si>
  <si>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</si>
  <si>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</si>
  <si>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</si>
  <si>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</si>
  <si>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</si>
  <si>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</si>
  <si>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</si>
  <si>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</si>
  <si>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</si>
  <si>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</si>
  <si>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</si>
  <si>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</si>
  <si>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</si>
  <si>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</si>
  <si>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</si>
  <si>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</si>
  <si>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</si>
  <si>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</si>
  <si>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</si>
  <si>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</si>
  <si>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</si>
  <si>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</si>
  <si>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</si>
  <si>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</si>
  <si>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</si>
  <si>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</si>
  <si>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</si>
  <si>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</si>
  <si>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</si>
  <si>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</si>
  <si>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</si>
  <si>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</si>
  <si>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</si>
  <si>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</si>
  <si>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</si>
  <si>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</si>
  <si>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</si>
  <si>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</si>
  <si>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</si>
  <si>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</si>
  <si>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</si>
  <si>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</si>
  <si>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</si>
  <si>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</si>
  <si>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</si>
  <si>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</si>
  <si>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</si>
  <si>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</si>
  <si>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</si>
  <si>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</si>
  <si>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</si>
  <si>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</si>
  <si>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</si>
  <si>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</si>
  <si>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</si>
  <si>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</si>
  <si>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</si>
  <si>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</si>
  <si>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</si>
  <si>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</si>
  <si>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</si>
  <si>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</si>
  <si>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</si>
  <si>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</si>
  <si>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</si>
  <si>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</si>
  <si>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</si>
  <si>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</si>
  <si>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</si>
  <si>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</si>
  <si>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</si>
  <si>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</si>
  <si>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</si>
  <si>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</si>
  <si>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</si>
  <si>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</si>
  <si>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</si>
  <si>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</si>
  <si>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</si>
  <si>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</si>
  <si>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</si>
  <si>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</si>
  <si>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</si>
  <si>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</si>
  <si>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</si>
  <si>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</si>
  <si>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</si>
  <si>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</si>
  <si>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</si>
  <si>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</si>
  <si>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</si>
  <si>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</si>
  <si>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</si>
  <si>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</si>
  <si>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</si>
  <si>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</si>
  <si>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</si>
  <si>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</si>
  <si>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</si>
  <si>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</si>
  <si>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</si>
  <si>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</si>
  <si>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</si>
  <si>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</si>
  <si>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</si>
  <si>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</si>
  <si>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</si>
  <si>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</si>
  <si>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</si>
  <si>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</si>
  <si>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</si>
  <si>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</si>
  <si>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</si>
  <si>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</si>
  <si>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</si>
  <si>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</si>
  <si>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</si>
  <si>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</si>
  <si>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</si>
  <si>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</si>
  <si>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</si>
  <si>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</si>
  <si>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</si>
  <si>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</si>
  <si>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</si>
  <si>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</si>
  <si>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</si>
  <si>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</si>
  <si>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</si>
  <si>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</si>
  <si>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</si>
  <si>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</si>
  <si>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</si>
  <si>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</si>
  <si>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</si>
  <si>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</si>
  <si>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</si>
  <si>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</si>
  <si>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</si>
  <si>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</si>
  <si>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</si>
  <si>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</si>
  <si>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</si>
  <si>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</si>
  <si>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</si>
  <si>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</si>
  <si>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</si>
  <si>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</si>
  <si>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</si>
  <si>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</si>
  <si>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</si>
  <si>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</si>
  <si>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</si>
  <si>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</si>
  <si>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</si>
  <si>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</si>
  <si>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</si>
  <si>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</si>
  <si>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</si>
  <si>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</si>
  <si>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</si>
  <si>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</si>
  <si>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</si>
  <si>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</si>
  <si>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</si>
  <si>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</si>
  <si>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</si>
  <si>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</si>
  <si>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</si>
  <si>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</si>
  <si>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</si>
  <si>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</si>
  <si>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</si>
  <si>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</si>
  <si>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</si>
  <si>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</si>
  <si>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</si>
  <si>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</si>
  <si>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</si>
  <si>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</si>
  <si>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</si>
  <si>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</si>
  <si>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</si>
  <si>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</si>
  <si>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</si>
  <si>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</si>
  <si>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</si>
  <si>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</si>
  <si>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</si>
  <si>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</si>
  <si>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</si>
  <si>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</si>
  <si>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</si>
  <si>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</si>
  <si>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</si>
  <si>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</si>
  <si>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</si>
  <si>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</si>
  <si>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</si>
  <si>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</si>
  <si>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</si>
  <si>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</si>
  <si>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</si>
  <si>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</si>
  <si>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</si>
  <si>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</si>
  <si>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</si>
  <si>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</si>
  <si>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</si>
  <si>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</si>
  <si>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</si>
  <si>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</si>
  <si>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</si>
  <si>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</si>
  <si>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</si>
  <si>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</si>
  <si>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</si>
  <si>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</si>
  <si>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</si>
  <si>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</si>
  <si>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</si>
  <si>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</si>
  <si>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</si>
  <si>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</si>
  <si>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</si>
  <si>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</si>
  <si>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</si>
  <si>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</si>
  <si>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</si>
  <si>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</si>
  <si>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</si>
  <si>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</si>
  <si>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</si>
  <si>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</si>
  <si>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</si>
  <si>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</si>
  <si>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</si>
  <si>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</si>
  <si>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</si>
  <si>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</si>
  <si>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</si>
  <si>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</si>
  <si>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</si>
  <si>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</si>
  <si>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</si>
  <si>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</si>
  <si>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</si>
  <si>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</si>
  <si>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</si>
  <si>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</si>
  <si>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</si>
  <si>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</si>
  <si>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</si>
  <si>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</si>
  <si>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</si>
  <si>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</si>
  <si>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</si>
  <si>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</si>
  <si>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</si>
  <si>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</si>
  <si>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</si>
  <si>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</si>
  <si>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</si>
  <si>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</si>
  <si>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</si>
  <si>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</si>
  <si>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</si>
  <si>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</si>
  <si>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</si>
  <si>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</si>
  <si>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</si>
  <si>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</si>
  <si>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</si>
  <si>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</si>
  <si>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</si>
  <si>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</si>
  <si>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</si>
  <si>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</si>
  <si>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</si>
  <si>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</si>
  <si>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</si>
  <si>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</si>
  <si>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</si>
  <si>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</si>
  <si>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</si>
  <si>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</si>
  <si>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</si>
  <si>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</si>
  <si>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</si>
  <si>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</si>
  <si>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</si>
  <si>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</si>
  <si>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</si>
  <si>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</si>
  <si>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</si>
  <si>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</si>
  <si>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</si>
  <si>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</si>
  <si>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</si>
  <si>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</si>
  <si>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</si>
  <si>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</si>
  <si>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</si>
  <si>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</si>
  <si>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</si>
  <si>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</si>
  <si>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</si>
  <si>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</si>
  <si>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</si>
  <si>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</si>
  <si>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</si>
  <si>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</si>
  <si>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</si>
  <si>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</si>
  <si>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</si>
  <si>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</si>
  <si>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</si>
  <si>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</si>
  <si>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</si>
  <si>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</si>
  <si>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</si>
  <si>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</si>
  <si>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</si>
  <si>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</si>
  <si>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</si>
  <si>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</si>
  <si>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</si>
  <si>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</si>
  <si>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</si>
  <si>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</si>
  <si>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</si>
  <si>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</si>
  <si>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</si>
  <si>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</si>
  <si>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</si>
  <si>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</si>
  <si>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</si>
  <si>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</si>
  <si>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</si>
  <si>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</si>
  <si>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</si>
  <si>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</si>
  <si>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</si>
  <si>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</si>
  <si>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</si>
  <si>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</si>
  <si>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</si>
  <si>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</si>
  <si>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</si>
  <si>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</si>
  <si>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</si>
  <si>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</si>
  <si>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</si>
  <si>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</si>
  <si>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</si>
  <si>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</si>
  <si>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</si>
  <si>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</si>
  <si>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</si>
  <si>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</si>
  <si>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</si>
  <si>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</si>
  <si>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</si>
  <si>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</si>
  <si>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</si>
  <si>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</si>
  <si>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</si>
  <si>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</si>
  <si>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</si>
  <si>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</si>
  <si>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</si>
  <si>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</si>
  <si>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</si>
  <si>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</si>
  <si>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</si>
  <si>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</si>
  <si>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</si>
  <si>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</si>
  <si>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</si>
  <si>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</si>
  <si>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</si>
  <si>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</si>
  <si>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</si>
  <si>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</si>
  <si>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</si>
  <si>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</si>
  <si>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</si>
  <si>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</si>
  <si>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</si>
  <si>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</si>
  <si>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</si>
  <si>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</si>
  <si>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</si>
  <si>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</si>
  <si>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</si>
  <si>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</si>
  <si>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</si>
  <si>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</si>
  <si>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</si>
  <si>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</si>
  <si>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</si>
  <si>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</si>
  <si>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</si>
  <si>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</si>
  <si>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</si>
  <si>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</si>
  <si>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</si>
  <si>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</si>
  <si>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</si>
  <si>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</si>
  <si>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</si>
  <si>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</si>
  <si>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</si>
  <si>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</si>
  <si>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</si>
  <si>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</si>
  <si>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</si>
  <si>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</si>
  <si>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</si>
  <si>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</si>
  <si>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</si>
  <si>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</si>
  <si>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</si>
  <si>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</si>
  <si>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</si>
  <si>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</si>
  <si>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</si>
  <si>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</si>
  <si>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</si>
  <si>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</si>
  <si>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</si>
  <si>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</si>
  <si>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</si>
  <si>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</si>
  <si>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</si>
  <si>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</si>
  <si>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</si>
  <si>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</si>
  <si>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</si>
  <si>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</si>
  <si>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</si>
  <si>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</si>
  <si>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</si>
  <si>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</si>
  <si>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</si>
  <si>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</si>
  <si>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</si>
  <si>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</si>
  <si>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</si>
  <si>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</si>
  <si>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</si>
  <si>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</si>
  <si>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</si>
  <si>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</si>
  <si>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</si>
  <si>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</si>
  <si>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</si>
  <si>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</si>
  <si>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</si>
  <si>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</si>
  <si>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</si>
  <si>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</si>
  <si>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</si>
  <si>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</si>
  <si>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</si>
  <si>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</si>
  <si>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</si>
  <si>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</si>
  <si>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</si>
  <si>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</si>
  <si>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</si>
  <si>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</si>
  <si>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</si>
  <si>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</si>
  <si>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</si>
  <si>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</si>
  <si>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</si>
  <si>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</si>
  <si>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</si>
  <si>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</si>
  <si>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</si>
  <si>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</si>
  <si>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</si>
  <si>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</si>
  <si>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</si>
  <si>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</si>
  <si>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</si>
  <si>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</si>
  <si>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</si>
  <si>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</si>
  <si>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</si>
  <si>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</si>
  <si>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</si>
  <si>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</si>
  <si>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</si>
  <si>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</si>
  <si>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</si>
  <si>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</si>
  <si>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</si>
  <si>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</si>
  <si>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</si>
  <si>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</si>
  <si>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</si>
  <si>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</si>
  <si>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</si>
  <si>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</si>
  <si>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</si>
  <si>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</si>
  <si>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</si>
  <si>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</si>
  <si>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</si>
  <si>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</si>
  <si>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</si>
  <si>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</si>
  <si>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</si>
  <si>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</si>
  <si>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</si>
  <si>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</si>
  <si>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</si>
  <si>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</si>
  <si>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</si>
  <si>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</si>
  <si>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</si>
  <si>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</si>
  <si>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</si>
  <si>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</si>
  <si>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</si>
  <si>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</si>
  <si>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</si>
  <si>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</si>
  <si>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</si>
  <si>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</si>
  <si>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</si>
  <si>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</si>
  <si>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</si>
  <si>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</si>
  <si>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</si>
  <si>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</si>
  <si>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</si>
  <si>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</si>
  <si>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</si>
  <si>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</si>
  <si>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</si>
  <si>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</si>
  <si>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</si>
  <si>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</si>
  <si>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</si>
  <si>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</si>
  <si>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</si>
  <si>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</si>
  <si>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</si>
  <si>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</si>
  <si>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</si>
  <si>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</si>
  <si>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</si>
  <si>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</si>
  <si>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</si>
  <si>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</si>
  <si>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</si>
  <si>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</si>
  <si>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</si>
  <si>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</si>
  <si>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</si>
  <si>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</si>
  <si>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</si>
  <si>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</si>
  <si>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</si>
  <si>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</si>
  <si>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</si>
  <si>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</si>
  <si>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</si>
  <si>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</si>
  <si>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</si>
  <si>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</si>
  <si>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</si>
  <si>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</si>
  <si>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</si>
  <si>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</si>
  <si>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</si>
  <si>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</si>
  <si>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</si>
  <si>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</si>
  <si>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</si>
  <si>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</si>
  <si>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</si>
  <si>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</si>
  <si>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</si>
  <si>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</si>
  <si>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</si>
  <si>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</si>
  <si>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</si>
  <si>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</si>
  <si>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</si>
  <si>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</si>
  <si>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</si>
  <si>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</si>
  <si>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</si>
  <si>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</si>
  <si>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</si>
  <si>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</si>
  <si>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</si>
  <si>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</si>
  <si>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</si>
  <si>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</si>
  <si>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</si>
  <si>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</si>
  <si>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</si>
  <si>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</si>
  <si>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</si>
  <si>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</si>
  <si>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</si>
  <si>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</si>
  <si>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</si>
  <si>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</si>
  <si>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</si>
  <si>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</si>
  <si>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</si>
  <si>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</si>
  <si>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</si>
  <si>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</si>
  <si>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</si>
  <si>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</si>
  <si>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</si>
  <si>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</si>
  <si>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</si>
  <si>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</si>
  <si>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</si>
  <si>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</si>
  <si>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</si>
  <si>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</si>
  <si>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</si>
  <si>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</si>
  <si>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</si>
  <si>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</si>
  <si>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</si>
  <si>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</si>
  <si>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</si>
  <si>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</si>
  <si>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</si>
  <si>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</si>
  <si>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</si>
  <si>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</si>
  <si>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</si>
  <si>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</si>
  <si>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</si>
  <si>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</si>
  <si>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</si>
  <si>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</si>
  <si>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</si>
  <si>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</si>
  <si>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</si>
  <si>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</si>
  <si>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</si>
  <si>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</si>
  <si>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</si>
  <si>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</si>
  <si>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</si>
  <si>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</si>
  <si>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</si>
  <si>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</si>
  <si>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</si>
  <si>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</si>
  <si>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</si>
  <si>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</si>
  <si>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</si>
  <si>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</si>
  <si>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</si>
  <si>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</si>
  <si>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</si>
  <si>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</si>
  <si>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</si>
  <si>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</si>
  <si>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</si>
  <si>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</si>
  <si>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</si>
  <si>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</si>
  <si>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</si>
  <si>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</si>
  <si>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</si>
  <si>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</si>
  <si>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</si>
  <si>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</si>
  <si>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</si>
  <si>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</si>
  <si>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</si>
  <si>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</si>
  <si>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</si>
  <si>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</si>
  <si>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</si>
  <si>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</si>
  <si>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</si>
  <si>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</si>
  <si>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</si>
  <si>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</si>
  <si>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</si>
  <si>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</si>
  <si>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</si>
  <si>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</si>
  <si>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</si>
  <si>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</si>
  <si>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</si>
  <si>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</si>
  <si>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</si>
  <si>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</si>
  <si>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</si>
  <si>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</si>
  <si>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</si>
  <si>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</si>
  <si>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</si>
  <si>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</si>
  <si>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</si>
  <si>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</si>
  <si>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</si>
  <si>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</si>
  <si>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</si>
  <si>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</si>
  <si>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</si>
  <si>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</si>
  <si>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</si>
  <si>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</si>
  <si>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</si>
  <si>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</si>
  <si>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</si>
  <si>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</si>
  <si>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</si>
  <si>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</si>
  <si>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</si>
  <si>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</si>
  <si>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</si>
  <si>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</si>
  <si>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</si>
  <si>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</si>
  <si>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</si>
  <si>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</si>
  <si>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</si>
  <si>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</si>
  <si>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</si>
  <si>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</si>
  <si>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</si>
  <si>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</si>
  <si>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</si>
  <si>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</si>
  <si>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</si>
  <si>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</si>
  <si>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</si>
  <si>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</si>
  <si>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</si>
  <si>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</si>
  <si>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</si>
  <si>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</si>
  <si>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</si>
  <si>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</si>
  <si>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</si>
  <si>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</si>
  <si>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</si>
  <si>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</si>
  <si>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</si>
  <si>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</si>
  <si>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</si>
  <si>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</si>
  <si>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</si>
  <si>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</si>
  <si>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</si>
  <si>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</si>
  <si>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</si>
  <si>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</si>
  <si>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</si>
  <si>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</si>
  <si>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</si>
  <si>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</si>
  <si>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</si>
  <si>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</si>
  <si>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</si>
  <si>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</si>
  <si>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</si>
  <si>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</si>
  <si>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</si>
  <si>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</si>
  <si>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</si>
  <si>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</si>
  <si>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</si>
  <si>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</si>
  <si>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</si>
  <si>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</si>
  <si>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</si>
  <si>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</si>
  <si>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</si>
  <si>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</si>
  <si>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</si>
  <si>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</si>
  <si>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</si>
  <si>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</si>
  <si>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</si>
  <si>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</si>
  <si>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</si>
  <si>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</si>
  <si>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</si>
  <si>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</si>
  <si>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</si>
  <si>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</si>
  <si>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</si>
  <si>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</si>
  <si>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</si>
  <si>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</si>
  <si>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</si>
  <si>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</si>
  <si>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</si>
  <si>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</si>
  <si>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</si>
  <si>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</si>
  <si>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</si>
  <si>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</si>
  <si>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</si>
  <si>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</si>
  <si>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</si>
  <si>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</si>
  <si>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</si>
  <si>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</si>
  <si>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</si>
  <si>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</si>
  <si>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</si>
  <si>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</si>
  <si>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</si>
  <si>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</si>
  <si>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</si>
  <si>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</si>
  <si>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</si>
  <si>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</si>
  <si>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</si>
  <si>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</si>
  <si>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</si>
  <si>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</si>
  <si>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</si>
  <si>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</si>
  <si>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</si>
  <si>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</si>
  <si>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</si>
  <si>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</si>
  <si>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</si>
  <si>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</si>
  <si>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</si>
  <si>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</si>
  <si>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</si>
  <si>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</si>
  <si>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</si>
  <si>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</si>
  <si>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</si>
  <si>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</si>
  <si>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</si>
  <si>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</si>
  <si>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</si>
  <si>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</si>
  <si>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</si>
  <si>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</si>
  <si>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</si>
  <si>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</si>
  <si>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</si>
  <si>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</si>
  <si>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</si>
  <si>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</si>
  <si>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</si>
  <si>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</si>
  <si>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</si>
  <si>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</si>
  <si>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</si>
  <si>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</si>
  <si>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</si>
  <si>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</si>
  <si>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</si>
  <si>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</si>
  <si>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</si>
  <si>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</si>
  <si>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</si>
  <si>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</si>
  <si>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</si>
  <si>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</si>
  <si>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</si>
  <si>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</si>
  <si>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</si>
  <si>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</si>
  <si>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</si>
  <si>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</si>
  <si>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</si>
  <si>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</si>
  <si>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</si>
  <si>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</si>
  <si>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</si>
  <si>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</si>
  <si>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</si>
  <si>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</si>
  <si>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</si>
  <si>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</si>
  <si>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</si>
  <si>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</si>
  <si>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</si>
  <si>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</si>
  <si>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</si>
  <si>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</si>
  <si>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</si>
  <si>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</si>
  <si>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</si>
  <si>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</si>
  <si>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</si>
  <si>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</si>
  <si>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</si>
  <si>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</si>
  <si>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</si>
  <si>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</si>
  <si>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</si>
  <si>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</si>
  <si>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</si>
  <si>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</si>
  <si>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</si>
  <si>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</si>
  <si>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</si>
  <si>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</si>
  <si>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</si>
  <si>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</si>
  <si>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</si>
  <si>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</si>
  <si>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</si>
  <si>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</si>
  <si>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</si>
  <si>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</si>
  <si>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</si>
  <si>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</si>
  <si>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</si>
  <si>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</si>
  <si>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</si>
  <si>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</si>
  <si>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</si>
  <si>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</si>
  <si>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</si>
  <si>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</si>
  <si>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</si>
  <si>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</si>
  <si>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</si>
  <si>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</si>
  <si>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</si>
  <si>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</si>
  <si>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</si>
  <si>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</si>
  <si>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</si>
  <si>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</si>
  <si>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</si>
  <si>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</si>
  <si>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</si>
  <si>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</si>
  <si>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</si>
  <si>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</si>
  <si>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</si>
  <si>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</si>
  <si>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</si>
  <si>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</si>
  <si>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</si>
  <si>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</si>
  <si>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</si>
  <si>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</si>
  <si>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</si>
  <si>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</si>
  <si>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</si>
  <si>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</si>
  <si>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</si>
  <si>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</si>
  <si>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</si>
  <si>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</si>
  <si>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</si>
  <si>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</si>
  <si>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</si>
  <si>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</si>
  <si>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</si>
  <si>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</si>
  <si>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</si>
  <si>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</si>
  <si>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</si>
  <si>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</si>
  <si>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</si>
  <si>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</si>
  <si>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</si>
  <si>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</si>
  <si>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</si>
  <si>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</si>
  <si>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</si>
  <si>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</si>
  <si>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</si>
  <si>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</si>
  <si>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</si>
  <si>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</si>
  <si>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</si>
  <si>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</si>
  <si>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</si>
  <si>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</si>
  <si>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</si>
  <si>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</si>
  <si>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</si>
  <si>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</si>
  <si>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</si>
  <si>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</si>
  <si>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</si>
  <si>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</si>
  <si>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</si>
  <si>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</si>
  <si>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</si>
  <si>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</si>
  <si>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</si>
  <si>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</si>
  <si>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</si>
  <si>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</si>
  <si>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</si>
  <si>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</si>
  <si>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</si>
  <si>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</si>
  <si>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</si>
  <si>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</si>
  <si>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</si>
  <si>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</si>
  <si>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</si>
  <si>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</si>
  <si>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</si>
  <si>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</si>
  <si>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</si>
  <si>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</si>
  <si>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</si>
  <si>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</si>
  <si>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</si>
  <si>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</si>
  <si>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</si>
  <si>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</si>
  <si>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</si>
  <si>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</si>
  <si>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</si>
  <si>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</si>
  <si>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</si>
  <si>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</si>
  <si>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</si>
  <si>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</si>
  <si>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</si>
  <si>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</si>
  <si>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</si>
  <si>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</si>
  <si>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</si>
  <si>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</si>
  <si>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</si>
  <si>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</si>
  <si>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</si>
  <si>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</si>
  <si>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</si>
  <si>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</si>
  <si>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</si>
  <si>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</si>
  <si>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</si>
  <si>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</si>
  <si>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</si>
  <si>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</si>
  <si>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</si>
  <si>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</si>
  <si>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</si>
  <si>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</si>
  <si>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</si>
  <si>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</si>
  <si>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</si>
  <si>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</si>
  <si>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</si>
  <si>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</si>
  <si>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</si>
  <si>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</si>
  <si>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</si>
  <si>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</si>
  <si>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</si>
  <si>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</si>
  <si>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</si>
  <si>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</si>
  <si>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</si>
  <si>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</si>
  <si>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</si>
  <si>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</si>
  <si>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</si>
  <si>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</si>
  <si>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</si>
  <si>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</si>
  <si>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</si>
  <si>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</si>
  <si>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</si>
  <si>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</si>
  <si>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</si>
  <si>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</si>
  <si>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</si>
  <si>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</si>
  <si>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</si>
  <si>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</si>
  <si>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</si>
  <si>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</si>
  <si>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</si>
  <si>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</si>
  <si>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</si>
  <si>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</si>
  <si>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</si>
  <si>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</si>
  <si>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</si>
  <si>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</si>
  <si>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</si>
  <si>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</si>
  <si>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</si>
  <si>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</si>
  <si>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</si>
  <si>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</si>
  <si>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</si>
  <si>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</si>
  <si>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</si>
  <si>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</si>
  <si>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</si>
  <si>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</si>
  <si>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</si>
  <si>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</si>
  <si>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</si>
  <si>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</si>
  <si>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</si>
  <si>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</si>
  <si>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</si>
  <si>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</si>
  <si>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</si>
  <si>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</si>
  <si>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</si>
  <si>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</si>
  <si>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</si>
  <si>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</si>
  <si>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</si>
  <si>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</si>
  <si>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</si>
  <si>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</si>
  <si>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</si>
  <si>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</si>
  <si>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</si>
  <si>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</si>
  <si>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</si>
  <si>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</si>
  <si>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</si>
  <si>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</si>
  <si>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</si>
  <si>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</si>
  <si>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</si>
  <si>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</si>
  <si>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</si>
  <si>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</si>
  <si>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</si>
  <si>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</si>
  <si>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</si>
  <si>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</si>
  <si>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</si>
  <si>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</si>
  <si>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</si>
  <si>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</si>
  <si>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</si>
  <si>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</si>
  <si>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</si>
  <si>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</si>
  <si>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</si>
  <si>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</si>
  <si>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</si>
  <si>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</si>
  <si>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</si>
  <si>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</si>
  <si>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</si>
  <si>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</si>
  <si>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</si>
  <si>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</si>
  <si>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</si>
  <si>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</si>
  <si>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</si>
  <si>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</si>
  <si>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</si>
  <si>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</si>
  <si>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</si>
  <si>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</si>
  <si>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</si>
  <si>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</si>
  <si>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</si>
  <si>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</si>
  <si>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</si>
  <si>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</si>
  <si>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</si>
  <si>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</si>
  <si>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</si>
  <si>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</si>
  <si>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</si>
  <si>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</si>
  <si>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</si>
  <si>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</si>
  <si>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</si>
  <si>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</si>
  <si>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</si>
  <si>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</si>
  <si>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</si>
  <si>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</si>
  <si>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</si>
  <si>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</si>
  <si>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</si>
  <si>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</si>
  <si>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</si>
  <si>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</si>
  <si>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</si>
  <si>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</si>
  <si>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</si>
  <si>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</si>
  <si>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</si>
  <si>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</si>
  <si>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</si>
  <si>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</si>
  <si>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</si>
  <si>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</si>
  <si>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</si>
  <si>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</si>
  <si>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</si>
  <si>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</si>
  <si>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</si>
  <si>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</si>
  <si>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</si>
  <si>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</si>
  <si>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</si>
  <si>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</si>
  <si>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</si>
  <si>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</si>
  <si>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</si>
  <si>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</si>
  <si>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</si>
  <si>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</si>
  <si>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</si>
  <si>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</si>
  <si>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</si>
  <si>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</si>
  <si>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</si>
  <si>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</si>
  <si>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</si>
  <si>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</si>
  <si>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</si>
  <si>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</si>
  <si>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</si>
  <si>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</si>
  <si>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</si>
  <si>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</si>
  <si>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</si>
  <si>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</si>
  <si>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</si>
  <si>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</si>
  <si>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</si>
  <si>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</si>
  <si>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</si>
  <si>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</si>
  <si>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</si>
  <si>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</si>
  <si>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</si>
  <si>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</si>
  <si>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</si>
  <si>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</si>
  <si>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</si>
  <si>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</si>
  <si>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</si>
  <si>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</si>
  <si>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</si>
  <si>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</si>
  <si>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</si>
  <si>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</si>
  <si>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</si>
  <si>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</si>
  <si>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</si>
  <si>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</si>
  <si>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</si>
  <si>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</si>
  <si>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</si>
  <si>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</si>
  <si>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</si>
  <si>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</si>
  <si>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</si>
  <si>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</si>
  <si>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</si>
  <si>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</si>
  <si>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</si>
  <si>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</si>
  <si>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</si>
  <si>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</si>
  <si>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</si>
  <si>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</si>
  <si>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</si>
  <si>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</si>
  <si>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</si>
  <si>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</si>
  <si>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</si>
  <si>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</si>
  <si>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</si>
  <si>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</si>
  <si>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</si>
  <si>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</si>
  <si>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</si>
  <si>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</si>
  <si>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</si>
  <si>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</si>
  <si>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</si>
  <si>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</si>
  <si>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</si>
  <si>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</si>
  <si>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</si>
  <si>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</si>
  <si>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</si>
  <si>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</si>
  <si>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</si>
  <si>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</si>
  <si>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</si>
  <si>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</si>
  <si>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</si>
  <si>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</si>
  <si>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</si>
  <si>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</si>
  <si>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</si>
  <si>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</si>
  <si>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</si>
  <si>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</si>
  <si>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</si>
  <si>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</si>
  <si>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</si>
  <si>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</si>
  <si>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</si>
  <si>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</si>
  <si>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</si>
  <si>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</si>
  <si>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</si>
  <si>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</si>
  <si>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</si>
  <si>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</si>
  <si>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</si>
  <si>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</si>
  <si>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</si>
  <si>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</si>
  <si>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</si>
  <si>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</si>
  <si>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</si>
  <si>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</si>
  <si>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</si>
  <si>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</si>
  <si>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</si>
  <si>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</si>
  <si>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</si>
  <si>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</si>
  <si>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</si>
  <si>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</si>
  <si>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</si>
  <si>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</si>
  <si>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</si>
  <si>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</si>
  <si>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</si>
  <si>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</si>
  <si>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</si>
  <si>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</si>
  <si>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</si>
  <si>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</si>
  <si>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</si>
  <si>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</si>
  <si>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</si>
  <si>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</si>
  <si>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</si>
  <si>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</si>
  <si>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</si>
  <si>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</si>
  <si>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</si>
  <si>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</si>
  <si>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</si>
  <si>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</si>
  <si>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</si>
  <si>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</si>
  <si>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</si>
  <si>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</si>
  <si>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</si>
  <si>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</si>
  <si>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</si>
  <si>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</si>
  <si>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</si>
  <si>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</si>
  <si>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</si>
  <si>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</si>
  <si>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</si>
  <si>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</si>
  <si>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</si>
  <si>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</si>
  <si>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</si>
  <si>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</si>
  <si>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</si>
  <si>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</si>
  <si>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</si>
  <si>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</si>
  <si>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</si>
  <si>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</si>
  <si>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</si>
  <si>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</si>
  <si>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</si>
  <si>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</si>
  <si>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</si>
  <si>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</si>
  <si>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</si>
  <si>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</si>
  <si>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</si>
  <si>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</si>
  <si>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</si>
  <si>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</si>
  <si>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</si>
  <si>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</si>
  <si>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</si>
  <si>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</si>
  <si>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</si>
  <si>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</si>
  <si>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</si>
  <si>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</si>
  <si>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</si>
  <si>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</si>
  <si>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</si>
  <si>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</si>
  <si>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</si>
  <si>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</si>
  <si>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</si>
  <si>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</si>
  <si>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</si>
  <si>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</si>
  <si>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</si>
  <si>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</si>
  <si>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</si>
  <si>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</si>
  <si>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</si>
  <si>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</si>
  <si>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</si>
  <si>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</si>
  <si>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</si>
  <si>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</si>
  <si>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</si>
  <si>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</si>
  <si>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</si>
  <si>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</si>
  <si>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</si>
  <si>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</si>
  <si>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</si>
  <si>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</si>
  <si>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</si>
  <si>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</si>
  <si>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</si>
  <si>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</si>
  <si>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</si>
  <si>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</si>
  <si>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</si>
  <si>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</si>
  <si>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</si>
  <si>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</si>
  <si>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</si>
  <si>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</si>
  <si>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</si>
  <si>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</si>
  <si>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</si>
  <si>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</si>
  <si>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</si>
  <si>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</si>
  <si>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</si>
  <si>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</si>
  <si>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</si>
  <si>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</si>
  <si>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</si>
  <si>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</si>
  <si>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</si>
  <si>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</si>
  <si>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</si>
  <si>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</si>
  <si>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</si>
  <si>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</si>
  <si>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</si>
  <si>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</si>
  <si>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</si>
  <si>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</si>
  <si>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</si>
  <si>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</si>
  <si>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</si>
  <si>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</si>
  <si>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</si>
  <si>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</si>
  <si>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</si>
  <si>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</si>
  <si>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</si>
  <si>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</si>
  <si>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</si>
  <si>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</si>
  <si>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</si>
  <si>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</si>
  <si>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</si>
  <si>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</si>
  <si>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</si>
  <si>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</si>
  <si>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</si>
  <si>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</si>
  <si>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</si>
  <si>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</si>
  <si>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</si>
  <si>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</si>
  <si>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</si>
  <si>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</si>
  <si>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</si>
  <si>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</si>
  <si>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</si>
  <si>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</si>
  <si>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</si>
  <si>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</si>
  <si>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</si>
  <si>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</si>
  <si>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</si>
  <si>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</si>
  <si>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</si>
  <si>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</si>
  <si>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</si>
  <si>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</si>
  <si>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</si>
  <si>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</si>
  <si>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</si>
  <si>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</si>
  <si>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</si>
  <si>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</si>
  <si>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</si>
  <si>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</si>
  <si>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</si>
  <si>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</si>
  <si>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</si>
  <si>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</si>
  <si>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</si>
  <si>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</si>
  <si>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</si>
  <si>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</si>
  <si>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</si>
  <si>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</si>
  <si>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</si>
  <si>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</si>
  <si>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</si>
  <si>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</si>
  <si>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</si>
  <si>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</si>
  <si>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</si>
  <si>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</si>
  <si>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</si>
  <si>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</si>
  <si>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</si>
  <si>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</si>
  <si>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</si>
  <si>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</si>
  <si>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</si>
  <si>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</si>
  <si>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</si>
  <si>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</si>
  <si>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</si>
  <si>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</si>
  <si>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</si>
  <si>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</si>
  <si>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</si>
  <si>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</si>
  <si>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</si>
  <si>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</si>
  <si>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</si>
  <si>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</si>
  <si>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</si>
  <si>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</si>
  <si>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</si>
  <si>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</si>
  <si>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</si>
  <si>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</si>
  <si>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</si>
  <si>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</si>
  <si>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</si>
  <si>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</si>
  <si>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</si>
  <si>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</si>
  <si>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</si>
  <si>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</si>
  <si>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</si>
  <si>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</si>
  <si>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</si>
  <si>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</si>
  <si>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</si>
  <si>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</si>
  <si>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</si>
  <si>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</si>
  <si>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</si>
  <si>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</si>
  <si>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</si>
  <si>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</si>
  <si>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</si>
  <si>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</si>
  <si>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</si>
  <si>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</si>
  <si>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</si>
  <si>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</si>
  <si>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</si>
  <si>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</si>
  <si>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</si>
  <si>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</si>
  <si>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</si>
  <si>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</si>
  <si>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</si>
  <si>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</si>
  <si>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</si>
  <si>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</si>
  <si>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</si>
  <si>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</si>
  <si>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</si>
  <si>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</si>
  <si>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</si>
  <si>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</si>
  <si>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</si>
  <si>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</si>
  <si>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</si>
  <si>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</si>
  <si>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</si>
  <si>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</si>
  <si>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</si>
  <si>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</si>
  <si>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</si>
  <si>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</si>
  <si>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</si>
  <si>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</si>
  <si>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</si>
  <si>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</si>
  <si>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</si>
  <si>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</si>
  <si>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</si>
  <si>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</si>
  <si>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</si>
  <si>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</si>
  <si>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</si>
  <si>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</si>
  <si>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</si>
  <si>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</si>
  <si>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</si>
  <si>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</si>
  <si>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</si>
  <si>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</si>
  <si>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</si>
  <si>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</si>
  <si>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</si>
  <si>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</si>
  <si>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</si>
  <si>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</si>
  <si>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</si>
  <si>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</si>
  <si>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</si>
  <si>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</si>
  <si>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</si>
  <si>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</si>
  <si>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</si>
  <si>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</si>
  <si>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</si>
  <si>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</si>
  <si>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</si>
  <si>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</si>
  <si>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</si>
  <si>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</si>
  <si>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</si>
  <si>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</si>
  <si>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</si>
  <si>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</si>
  <si>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</si>
  <si>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</si>
  <si>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</si>
  <si>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</si>
  <si>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</si>
  <si>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</si>
  <si>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</si>
  <si>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</si>
  <si>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</si>
  <si>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</si>
  <si>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</si>
  <si>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</si>
  <si>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</si>
  <si>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</si>
  <si>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</si>
  <si>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</si>
  <si>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</si>
  <si>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</si>
  <si>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</si>
  <si>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</si>
  <si>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</si>
  <si>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</si>
  <si>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</si>
  <si>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</si>
  <si>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</si>
  <si>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</si>
  <si>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</si>
  <si>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</si>
  <si>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</si>
  <si>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</si>
  <si>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</si>
  <si>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</si>
  <si>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</si>
  <si>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</si>
  <si>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</si>
  <si>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</si>
  <si>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</si>
  <si>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</si>
  <si>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</si>
  <si>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</si>
  <si>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</si>
  <si>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</si>
  <si>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</si>
  <si>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</si>
  <si>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</si>
  <si>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</si>
  <si>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</si>
  <si>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</si>
  <si>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</si>
  <si>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</si>
  <si>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</si>
  <si>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</si>
  <si>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</si>
  <si>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</si>
  <si>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</si>
  <si>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</si>
  <si>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</si>
  <si>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</si>
  <si>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</si>
  <si>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</si>
  <si>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</si>
  <si>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</si>
  <si>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</si>
  <si>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</si>
  <si>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</si>
  <si>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</si>
  <si>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</si>
  <si>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</si>
  <si>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</si>
  <si>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</si>
  <si>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</si>
  <si>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</si>
  <si>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</si>
  <si>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</si>
  <si>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</si>
  <si>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</si>
  <si>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</si>
  <si>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</si>
  <si>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</si>
  <si>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</si>
  <si>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</si>
  <si>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</si>
  <si>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</si>
  <si>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</si>
  <si>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</si>
  <si>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</si>
  <si>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</si>
  <si>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</si>
  <si>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</si>
  <si>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</si>
  <si>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</si>
  <si>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</si>
  <si>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</si>
  <si>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</si>
  <si>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</si>
  <si>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</si>
  <si>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</si>
  <si>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</si>
  <si>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</si>
  <si>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</si>
  <si>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</si>
  <si>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</si>
  <si>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</si>
  <si>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</si>
  <si>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</si>
  <si>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</si>
  <si>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</si>
  <si>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</si>
  <si>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</si>
  <si>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</si>
  <si>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</si>
  <si>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</si>
  <si>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</si>
  <si>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</si>
  <si>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</si>
  <si>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</si>
  <si>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</si>
  <si>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</si>
  <si>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</si>
  <si>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</si>
  <si>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</si>
  <si>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</si>
  <si>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</si>
  <si>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</si>
  <si>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</si>
  <si>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</si>
  <si>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</si>
  <si>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</si>
  <si>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</si>
  <si>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</si>
  <si>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</si>
  <si>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</si>
  <si>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</si>
  <si>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</si>
  <si>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</si>
  <si>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</si>
  <si>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</si>
  <si>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</si>
  <si>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</si>
  <si>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</si>
  <si>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</si>
  <si>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</si>
  <si>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</si>
  <si>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</si>
  <si>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</si>
  <si>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</si>
  <si>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</si>
  <si>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</si>
  <si>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</si>
  <si>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</si>
  <si>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</si>
  <si>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</si>
  <si>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</si>
  <si>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</si>
  <si>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</si>
  <si>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</si>
  <si>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</si>
  <si>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</si>
  <si>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</si>
  <si>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</si>
  <si>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</si>
  <si>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</si>
  <si>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</si>
  <si>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</si>
  <si>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</si>
  <si>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</si>
  <si>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</si>
  <si>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</si>
  <si>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</si>
  <si>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</si>
  <si>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</si>
  <si>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</si>
  <si>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</si>
  <si>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</si>
  <si>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</si>
  <si>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</si>
  <si>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</si>
  <si>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</si>
  <si>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</si>
  <si>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</si>
  <si>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</si>
  <si>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</si>
  <si>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</si>
  <si>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</si>
  <si>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</si>
  <si>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</si>
  <si>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</si>
  <si>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</si>
  <si>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</si>
  <si>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</si>
  <si>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</si>
  <si>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</si>
  <si>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</si>
  <si>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</si>
  <si>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</si>
  <si>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</si>
  <si>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</si>
  <si>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</si>
  <si>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</si>
  <si>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</si>
  <si>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</si>
  <si>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</si>
  <si>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</si>
  <si>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</si>
  <si>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</si>
  <si>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</si>
  <si>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</si>
  <si>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</si>
  <si>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</si>
  <si>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</si>
  <si>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</si>
  <si>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</si>
  <si>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</si>
  <si>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</si>
  <si>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</si>
  <si>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</si>
  <si>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</si>
  <si>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</si>
  <si>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</si>
  <si>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</si>
  <si>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</si>
  <si>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</si>
  <si>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</si>
  <si>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</si>
  <si>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</si>
  <si>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</si>
  <si>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</si>
  <si>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</si>
  <si>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</si>
  <si>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</si>
  <si>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</si>
  <si>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</si>
  <si>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</si>
  <si>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</si>
  <si>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</si>
  <si>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</si>
  <si>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</si>
  <si>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</si>
  <si>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</si>
  <si>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</si>
  <si>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</si>
  <si>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</si>
  <si>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</si>
  <si>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</si>
  <si>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</si>
  <si>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</si>
  <si>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</si>
  <si>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</si>
  <si>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</si>
  <si>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</si>
  <si>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</si>
  <si>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</si>
  <si>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</si>
  <si>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</si>
  <si>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</si>
  <si>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</si>
  <si>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</si>
  <si>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</si>
  <si>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</si>
  <si>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</si>
  <si>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</si>
  <si>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</si>
  <si>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</si>
  <si>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</si>
  <si>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</si>
  <si>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</si>
  <si>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</si>
  <si>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</si>
  <si>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</si>
  <si>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</si>
  <si>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</si>
  <si>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</si>
  <si>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</si>
  <si>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</si>
  <si>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</si>
  <si>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</si>
  <si>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</si>
  <si>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</si>
  <si>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</si>
  <si>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</si>
  <si>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</si>
  <si>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</si>
  <si>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</si>
  <si>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</si>
  <si>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</si>
  <si>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</si>
  <si>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</si>
  <si>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</si>
  <si>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</si>
  <si>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</si>
  <si>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</si>
  <si>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</si>
  <si>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</si>
  <si>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</si>
  <si>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</si>
  <si>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</si>
  <si>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</si>
  <si>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</si>
  <si>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</si>
  <si>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</si>
  <si>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</si>
  <si>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</si>
  <si>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</si>
  <si>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</si>
  <si>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</si>
  <si>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</si>
  <si>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</si>
  <si>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</si>
  <si>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</si>
  <si>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</si>
  <si>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</si>
  <si>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</si>
  <si>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</si>
  <si>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</si>
  <si>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</si>
  <si>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</si>
  <si>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</si>
  <si>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</si>
  <si>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</si>
  <si>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</si>
  <si>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</si>
  <si>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</si>
  <si>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</si>
  <si>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</si>
  <si>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</si>
  <si>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</si>
  <si>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</si>
  <si>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</si>
  <si>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</si>
  <si>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</si>
  <si>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</si>
  <si>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</si>
  <si>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</si>
  <si>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</si>
  <si>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</si>
  <si>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</si>
  <si>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</si>
  <si>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</si>
  <si>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</si>
  <si>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</si>
  <si>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</si>
  <si>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</si>
  <si>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</si>
  <si>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</si>
  <si>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</si>
  <si>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</si>
  <si>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</si>
  <si>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</si>
  <si>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</si>
  <si>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</si>
  <si>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</si>
  <si>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</si>
  <si>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</si>
  <si>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</si>
  <si>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</si>
  <si>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</si>
  <si>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</si>
  <si>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</si>
  <si>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</si>
  <si>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</si>
  <si>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</si>
  <si>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</si>
  <si>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</si>
  <si>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</si>
  <si>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</si>
  <si>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</si>
  <si>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</si>
  <si>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</si>
  <si>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</si>
  <si>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</si>
  <si>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</si>
  <si>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</si>
  <si>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</si>
  <si>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</si>
  <si>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</si>
  <si>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</si>
  <si>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</si>
  <si>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</si>
  <si>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</si>
  <si>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</si>
  <si>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</si>
  <si>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</si>
  <si>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</si>
  <si>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</si>
  <si>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</si>
  <si>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</si>
  <si>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</si>
  <si>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</si>
  <si>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</si>
  <si>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</si>
  <si>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</si>
  <si>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</si>
  <si>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</si>
  <si>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</si>
  <si>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</si>
  <si>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</si>
  <si>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</si>
  <si>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</si>
  <si>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</si>
  <si>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</si>
  <si>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</si>
  <si>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</si>
  <si>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</si>
  <si>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</si>
  <si>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</si>
  <si>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</si>
  <si>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</si>
  <si>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</si>
  <si>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</si>
  <si>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</si>
  <si>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</si>
  <si>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</si>
  <si>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</si>
  <si>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</si>
  <si>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</si>
  <si>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</si>
  <si>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</si>
  <si>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</si>
  <si>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</si>
  <si>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</si>
  <si>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</si>
  <si>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</si>
  <si>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</si>
  <si>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</si>
  <si>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</si>
  <si>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</si>
  <si>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</si>
  <si>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</si>
  <si>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</si>
  <si>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</si>
  <si>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</si>
  <si>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</si>
  <si>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</si>
  <si>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</si>
  <si>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</si>
  <si>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</si>
  <si>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</si>
  <si>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</si>
  <si>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</si>
  <si>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</si>
  <si>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</si>
  <si>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</si>
  <si>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</si>
  <si>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</si>
  <si>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</si>
  <si>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</si>
  <si>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</si>
  <si>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</si>
  <si>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</si>
  <si>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</si>
  <si>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</si>
  <si>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</si>
  <si>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</si>
  <si>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</si>
  <si>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</si>
  <si>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</si>
  <si>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</si>
  <si>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</si>
  <si>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</si>
  <si>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</si>
  <si>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</si>
  <si>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</si>
  <si>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</si>
  <si>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</si>
  <si>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</si>
  <si>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</si>
  <si>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</si>
  <si>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</si>
  <si>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</si>
  <si>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</si>
  <si>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</si>
  <si>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</si>
  <si>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</si>
  <si>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</si>
  <si>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</si>
  <si>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</si>
  <si>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</si>
  <si>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</si>
  <si>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</si>
  <si>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</si>
  <si>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</si>
  <si>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</si>
  <si>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</si>
  <si>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</si>
  <si>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</si>
  <si>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</si>
  <si>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</si>
  <si>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</si>
  <si>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</si>
  <si>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</si>
  <si>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</si>
  <si>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</si>
  <si>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</si>
  <si>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</si>
  <si>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</si>
  <si>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</si>
  <si>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</si>
  <si>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</si>
  <si>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</si>
  <si>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</si>
  <si>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</si>
  <si>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</si>
  <si>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</si>
  <si>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</si>
  <si>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</si>
  <si>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</si>
  <si>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</si>
  <si>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</si>
  <si>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</si>
  <si>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</si>
  <si>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</si>
  <si>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</si>
  <si>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</si>
  <si>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</si>
  <si>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</si>
  <si>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</si>
  <si>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</si>
  <si>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</si>
  <si>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</si>
  <si>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</si>
  <si>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</si>
  <si>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</si>
  <si>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</si>
  <si>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</si>
  <si>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</si>
  <si>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</si>
  <si>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</si>
  <si>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</si>
  <si>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</si>
  <si>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</si>
  <si>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</si>
  <si>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</si>
  <si>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</si>
  <si>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</si>
  <si>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</si>
  <si>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</si>
  <si>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</si>
  <si>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</si>
  <si>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</si>
  <si>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</si>
  <si>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</si>
  <si>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</si>
  <si>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</si>
  <si>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</si>
  <si>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</si>
  <si>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</si>
  <si>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</si>
  <si>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</si>
  <si>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</si>
  <si>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</si>
  <si>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</si>
  <si>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</si>
  <si>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</si>
  <si>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</si>
  <si>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</si>
  <si>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</si>
  <si>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</si>
  <si>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</si>
  <si>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</si>
  <si>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</si>
  <si>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</si>
  <si>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</si>
  <si>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</si>
  <si>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</si>
  <si>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</si>
  <si>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</si>
  <si>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</si>
  <si>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</si>
  <si>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</si>
  <si>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</si>
  <si>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</si>
  <si>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</si>
  <si>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</si>
  <si>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</si>
  <si>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</si>
  <si>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</si>
  <si>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</si>
  <si>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</si>
  <si>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</si>
  <si>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</si>
  <si>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</si>
  <si>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</si>
  <si>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</si>
  <si>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</si>
  <si>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</si>
  <si>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</si>
  <si>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</si>
  <si>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</si>
  <si>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</si>
  <si>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</si>
  <si>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</si>
  <si>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</si>
  <si>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</si>
  <si>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</si>
  <si>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</si>
  <si>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</si>
  <si>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</si>
  <si>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</si>
  <si>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</si>
  <si>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</si>
  <si>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</si>
  <si>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</si>
  <si>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</si>
  <si>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</si>
  <si>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</si>
  <si>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</si>
  <si>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</si>
  <si>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</si>
  <si>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</si>
  <si>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</si>
  <si>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</si>
  <si>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</si>
  <si>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</si>
  <si>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</si>
  <si>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</si>
  <si>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</si>
  <si>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</si>
  <si>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</si>
  <si>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</si>
  <si>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</si>
  <si>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</si>
  <si>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</si>
  <si>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</si>
  <si>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</si>
  <si>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</si>
  <si>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</si>
  <si>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</si>
  <si>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</si>
  <si>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</si>
  <si>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</si>
  <si>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</si>
  <si>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</si>
  <si>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</si>
  <si>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</si>
  <si>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</si>
  <si>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</si>
  <si>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</si>
  <si>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</si>
  <si>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</si>
  <si>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</si>
  <si>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</si>
  <si>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</si>
  <si>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</si>
  <si>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</si>
  <si>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</si>
  <si>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</si>
  <si>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</si>
  <si>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</si>
  <si>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</si>
  <si>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</si>
  <si>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</si>
  <si>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</si>
  <si>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</si>
  <si>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</si>
  <si>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</si>
  <si>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</si>
  <si>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</si>
  <si>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</si>
  <si>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</si>
  <si>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</si>
  <si>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</si>
  <si>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</si>
  <si>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</si>
  <si>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</si>
  <si>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</si>
  <si>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</si>
  <si>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</si>
  <si>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</si>
  <si>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</si>
  <si>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</si>
  <si>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</si>
  <si>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</si>
  <si>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</si>
  <si>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</si>
  <si>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</si>
  <si>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</si>
  <si>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</si>
  <si>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</si>
  <si>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</si>
  <si>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</si>
  <si>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</si>
  <si>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</si>
  <si>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</si>
  <si>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</si>
  <si>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</si>
  <si>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</si>
  <si>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</si>
  <si>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</si>
  <si>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</si>
  <si>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</si>
  <si>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</si>
  <si>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</si>
  <si>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</si>
  <si>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</si>
  <si>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</si>
  <si>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</si>
  <si>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</si>
  <si>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</si>
  <si>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</si>
  <si>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</si>
  <si>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</si>
  <si>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</si>
  <si>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</si>
  <si>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</si>
  <si>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</si>
  <si>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</si>
  <si>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</si>
  <si>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</si>
  <si>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</si>
  <si>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</si>
  <si>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</si>
  <si>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</si>
  <si>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</si>
  <si>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</si>
  <si>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</si>
  <si>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</si>
  <si>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</si>
  <si>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</si>
  <si>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</si>
  <si>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</si>
  <si>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</si>
  <si>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</si>
  <si>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</si>
  <si>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</si>
  <si>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</si>
  <si>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</si>
  <si>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</si>
  <si>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</si>
  <si>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</si>
  <si>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</si>
  <si>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</si>
  <si>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</si>
  <si>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</si>
  <si>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</si>
  <si>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</si>
  <si>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</si>
  <si>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</si>
  <si>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</si>
  <si>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</si>
  <si>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</si>
  <si>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</si>
  <si>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</si>
  <si>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</si>
  <si>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</si>
  <si>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</si>
  <si>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</si>
  <si>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</si>
  <si>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</si>
  <si>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</si>
  <si>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</si>
  <si>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</si>
  <si>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</si>
  <si>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</si>
  <si>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</si>
  <si>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</si>
  <si>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</si>
  <si>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</si>
  <si>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</si>
  <si>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</si>
  <si>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</si>
  <si>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</si>
  <si>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</si>
  <si>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</si>
  <si>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</si>
  <si>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</si>
  <si>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</si>
  <si>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</si>
  <si>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</si>
  <si>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</si>
  <si>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</si>
  <si>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</si>
  <si>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</si>
  <si>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</si>
  <si>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</si>
  <si>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</si>
  <si>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</si>
  <si>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</si>
  <si>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</si>
  <si>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</si>
  <si>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</si>
  <si>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</si>
  <si>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</si>
  <si>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</si>
  <si>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</si>
  <si>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</si>
  <si>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</si>
  <si>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</si>
  <si>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</si>
  <si>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</si>
  <si>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</si>
  <si>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</si>
  <si>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</si>
  <si>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</si>
  <si>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</si>
  <si>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</si>
  <si>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</si>
  <si>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</si>
  <si>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</si>
  <si>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</si>
  <si>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</si>
  <si>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</si>
  <si>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</si>
  <si>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</si>
  <si>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</si>
  <si>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</si>
  <si>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</si>
  <si>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</si>
  <si>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</si>
  <si>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</si>
  <si>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</si>
  <si>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</si>
  <si>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</si>
  <si>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</si>
  <si>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</si>
  <si>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</si>
  <si>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</si>
  <si>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</si>
  <si>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</si>
  <si>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</si>
  <si>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</si>
  <si>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</si>
  <si>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</si>
  <si>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</si>
  <si>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</si>
  <si>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</si>
  <si>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</si>
  <si>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</si>
  <si>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</si>
  <si>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</si>
  <si>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</si>
  <si>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</si>
  <si>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</si>
  <si>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</si>
  <si>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</si>
  <si>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</si>
  <si>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</si>
  <si>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</si>
  <si>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</si>
  <si>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</si>
  <si>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</si>
  <si>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</si>
  <si>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</si>
  <si>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</si>
  <si>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</si>
  <si>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</si>
  <si>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</si>
  <si>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</si>
  <si>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</si>
  <si>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</si>
  <si>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</si>
  <si>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</si>
  <si>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</si>
  <si>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</si>
  <si>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</si>
  <si>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</si>
  <si>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</si>
  <si>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</si>
  <si>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</si>
  <si>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</si>
  <si>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</si>
  <si>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</si>
  <si>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</si>
  <si>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</si>
  <si>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</si>
  <si>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</si>
  <si>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</si>
  <si>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</si>
  <si>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</si>
  <si>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</si>
  <si>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</si>
  <si>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</si>
  <si>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</si>
  <si>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</si>
  <si>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</si>
  <si>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</si>
  <si>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</si>
  <si>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</si>
  <si>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</si>
  <si>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</si>
  <si>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</si>
  <si>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</si>
  <si>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</si>
  <si>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</si>
  <si>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</si>
  <si>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</si>
  <si>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</si>
  <si>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</si>
  <si>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</si>
  <si>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</si>
  <si>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</si>
  <si>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</si>
  <si>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</si>
  <si>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</si>
  <si>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</si>
  <si>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</si>
  <si>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</si>
  <si>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</si>
  <si>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</si>
  <si>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</si>
  <si>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</si>
  <si>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</si>
  <si>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</si>
  <si>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</si>
  <si>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</si>
  <si>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</si>
  <si>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</si>
  <si>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</si>
  <si>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</si>
  <si>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</si>
  <si>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</si>
  <si>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</si>
  <si>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</si>
  <si>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</si>
  <si>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</si>
  <si>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</si>
  <si>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</si>
  <si>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</si>
  <si>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</si>
  <si>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</si>
  <si>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</si>
  <si>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</si>
  <si>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</si>
  <si>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</si>
  <si>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</si>
  <si>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</si>
  <si>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</si>
  <si>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</si>
  <si>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</si>
  <si>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</si>
  <si>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</si>
  <si>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</si>
  <si>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</si>
  <si>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</si>
  <si>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</si>
  <si>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</si>
  <si>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</si>
  <si>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</si>
  <si>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</si>
  <si>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</si>
  <si>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</si>
  <si>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</si>
  <si>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</si>
  <si>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</si>
  <si>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</si>
  <si>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</si>
  <si>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</si>
  <si>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</si>
  <si>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</si>
  <si>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</si>
  <si>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</si>
  <si>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</si>
  <si>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</si>
  <si>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</si>
  <si>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</si>
  <si>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</si>
  <si>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</si>
  <si>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</si>
  <si>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</si>
  <si>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</si>
  <si>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</si>
  <si>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</si>
  <si>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</si>
  <si>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</si>
  <si>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</si>
  <si>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</si>
  <si>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</si>
  <si>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</si>
  <si>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</si>
  <si>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</si>
  <si>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</si>
  <si>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</si>
  <si>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</si>
  <si>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</si>
  <si>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</si>
  <si>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</si>
  <si>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</si>
  <si>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</si>
  <si>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</si>
  <si>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</si>
  <si>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</si>
  <si>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</si>
  <si>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</si>
  <si>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</si>
  <si>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</si>
  <si>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</si>
  <si>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</si>
  <si>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</si>
  <si>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</si>
  <si>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</si>
  <si>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</si>
  <si>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</si>
  <si>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</si>
  <si>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</si>
  <si>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</si>
  <si>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</si>
  <si>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</si>
  <si>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</si>
  <si>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</si>
  <si>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</si>
  <si>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</si>
  <si>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</si>
  <si>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</si>
  <si>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</si>
  <si>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</si>
  <si>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</si>
  <si>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</si>
  <si>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</si>
  <si>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</si>
  <si>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</si>
  <si>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</si>
  <si>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</si>
  <si>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</si>
  <si>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</si>
  <si>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</si>
  <si>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</si>
  <si>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</si>
  <si>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</si>
  <si>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</si>
  <si>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</si>
  <si>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</si>
  <si>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</si>
  <si>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</si>
  <si>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</si>
  <si>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</si>
  <si>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</si>
  <si>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</si>
  <si>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</si>
  <si>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</si>
  <si>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</si>
  <si>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</si>
  <si>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</si>
  <si>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</si>
  <si>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</si>
  <si>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</si>
  <si>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</si>
  <si>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</si>
  <si>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</si>
  <si>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</si>
  <si>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</si>
  <si>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</si>
  <si>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</si>
  <si>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</si>
  <si>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</si>
  <si>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</si>
  <si>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</si>
  <si>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</si>
  <si>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</si>
  <si>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</si>
  <si>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</si>
  <si>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</si>
  <si>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</si>
  <si>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</si>
  <si>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</si>
  <si>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</si>
  <si>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</si>
  <si>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</si>
  <si>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</si>
  <si>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</si>
  <si>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</si>
  <si>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</si>
  <si>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</si>
  <si>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</si>
  <si>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</si>
  <si>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</si>
  <si>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</si>
  <si>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</si>
  <si>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</si>
  <si>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</si>
  <si>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</si>
  <si>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</si>
  <si>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</si>
  <si>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</si>
  <si>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</si>
  <si>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</si>
  <si>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</si>
  <si>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</si>
  <si>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</si>
  <si>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</si>
  <si>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</si>
  <si>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</si>
  <si>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</si>
  <si>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</si>
  <si>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</si>
  <si>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</si>
  <si>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</si>
  <si>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</si>
  <si>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</si>
  <si>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</si>
  <si>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</si>
  <si>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</si>
  <si>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</si>
  <si>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</si>
  <si>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</si>
  <si>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</si>
  <si>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</si>
  <si>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</si>
  <si>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</si>
  <si>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</si>
  <si>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</si>
  <si>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</si>
  <si>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</si>
  <si>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</si>
  <si>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</si>
  <si>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</si>
  <si>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</si>
  <si>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</si>
  <si>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</si>
  <si>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</si>
  <si>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</si>
  <si>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</si>
  <si>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</si>
  <si>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</si>
  <si>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</si>
  <si>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</si>
  <si>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</si>
  <si>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</si>
  <si>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</si>
  <si>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</si>
  <si>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</si>
  <si>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</si>
  <si>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</si>
  <si>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</si>
  <si>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</si>
  <si>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</si>
  <si>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</si>
  <si>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</si>
  <si>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</si>
  <si>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</si>
  <si>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</si>
  <si>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</si>
  <si>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</si>
  <si>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</si>
  <si>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</si>
  <si>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</si>
  <si>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</si>
  <si>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</si>
  <si>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</si>
  <si>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</si>
  <si>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</si>
  <si>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</si>
  <si>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</si>
  <si>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</si>
  <si>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</si>
  <si>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</si>
  <si>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</si>
  <si>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</si>
  <si>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</si>
  <si>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</si>
  <si>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</si>
  <si>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</si>
  <si>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</si>
  <si>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</si>
  <si>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</si>
  <si>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</si>
  <si>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</si>
  <si>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</si>
  <si>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</si>
  <si>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</si>
  <si>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</si>
  <si>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</si>
  <si>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</si>
  <si>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</si>
  <si>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</si>
  <si>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</si>
  <si>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</si>
  <si>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</si>
  <si>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</si>
  <si>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</si>
  <si>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</si>
  <si>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</si>
  <si>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</si>
  <si>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</si>
  <si>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</si>
  <si>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</si>
  <si>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</si>
  <si>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</si>
  <si>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</si>
  <si>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</si>
  <si>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</si>
  <si>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</si>
  <si>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</si>
  <si>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</si>
  <si>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</si>
  <si>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</si>
  <si>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</si>
  <si>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</si>
  <si>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</si>
  <si>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</si>
  <si>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</si>
  <si>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</si>
  <si>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</si>
  <si>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</si>
  <si>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</si>
  <si>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</si>
  <si>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</si>
  <si>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</si>
  <si>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</si>
  <si>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</si>
  <si>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</si>
  <si>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</si>
  <si>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</si>
  <si>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</si>
  <si>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</si>
  <si>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</si>
  <si>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</si>
  <si>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</si>
  <si>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</si>
  <si>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</si>
  <si>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</si>
  <si>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</si>
  <si>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</si>
  <si>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</si>
  <si>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</si>
  <si>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</si>
  <si>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</si>
  <si>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</si>
  <si>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</si>
  <si>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</si>
  <si>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</si>
  <si>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</si>
  <si>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</si>
  <si>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</si>
  <si>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</si>
  <si>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</si>
  <si>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</si>
  <si>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</si>
  <si>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</si>
  <si>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</si>
  <si>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</si>
  <si>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</si>
  <si>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</si>
  <si>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</si>
  <si>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</si>
  <si>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</si>
  <si>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</si>
  <si>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</si>
  <si>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</si>
  <si>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</si>
  <si>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</si>
  <si>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</si>
  <si>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</si>
  <si>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</si>
  <si>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</si>
  <si>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</si>
  <si>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</si>
  <si>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</si>
  <si>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</si>
  <si>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</si>
  <si>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</si>
  <si>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</si>
  <si>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</si>
  <si>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</si>
  <si>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</si>
  <si>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</si>
  <si>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</si>
  <si>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</si>
  <si>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</si>
  <si>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</si>
  <si>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</si>
  <si>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</si>
  <si>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</si>
  <si>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</si>
  <si>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</si>
  <si>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</si>
  <si>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</si>
  <si>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</si>
  <si>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</si>
  <si>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</si>
  <si>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</si>
  <si>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</si>
  <si>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</si>
  <si>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</si>
  <si>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</si>
  <si>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</si>
  <si>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</si>
  <si>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</si>
  <si>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</si>
  <si>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</si>
  <si>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</si>
  <si>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</si>
  <si>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</si>
  <si>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</si>
  <si>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</si>
  <si>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</si>
  <si>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</si>
  <si>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</si>
  <si>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</si>
  <si>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</si>
  <si>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</si>
  <si>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</si>
  <si>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</si>
  <si>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</si>
  <si>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</si>
  <si>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</si>
  <si>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</si>
  <si>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</si>
  <si>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</si>
  <si>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</si>
  <si>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</si>
  <si>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</si>
  <si>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</si>
  <si>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</si>
  <si>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</si>
  <si>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</si>
  <si>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</si>
  <si>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</si>
  <si>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</si>
  <si>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</si>
  <si>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</si>
  <si>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</si>
  <si>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</si>
  <si>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</si>
  <si>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</si>
  <si>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</si>
  <si>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</si>
  <si>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</si>
  <si>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</si>
  <si>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</si>
  <si>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</si>
  <si>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</si>
  <si>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</si>
  <si>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</si>
  <si>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</si>
  <si>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</si>
  <si>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</si>
  <si>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</si>
  <si>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</si>
  <si>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</si>
  <si>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</si>
  <si>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</si>
  <si>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</si>
  <si>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</si>
  <si>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</si>
  <si>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</si>
  <si>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</si>
  <si>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</si>
  <si>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</si>
  <si>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</si>
  <si>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</si>
  <si>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</si>
  <si>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</si>
  <si>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</si>
  <si>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</si>
  <si>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</si>
  <si>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</si>
  <si>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</si>
  <si>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</si>
  <si>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</si>
  <si>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</si>
  <si>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</si>
  <si>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</si>
  <si>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</si>
  <si>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</si>
  <si>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</si>
  <si>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</si>
  <si>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</si>
  <si>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</si>
  <si>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</si>
  <si>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</si>
  <si>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</si>
  <si>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</si>
  <si>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</si>
  <si>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</si>
  <si>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</si>
  <si>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</si>
  <si>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</si>
  <si>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</si>
  <si>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</si>
  <si>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</si>
  <si>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</si>
  <si>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</si>
  <si>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</si>
  <si>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</si>
  <si>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</si>
  <si>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</si>
  <si>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</si>
  <si>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</si>
  <si>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</si>
  <si>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</si>
  <si>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</si>
  <si>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</si>
  <si>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</si>
  <si>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</si>
  <si>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</si>
  <si>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</si>
  <si>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</si>
  <si>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</si>
  <si>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</si>
  <si>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</si>
  <si>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</si>
  <si>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</si>
  <si>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</si>
  <si>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</si>
  <si>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</si>
  <si>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</si>
  <si>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</si>
  <si>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</si>
  <si>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</si>
  <si>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</si>
  <si>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</si>
  <si>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</si>
  <si>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</si>
  <si>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</si>
  <si>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</si>
  <si>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</si>
  <si>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</si>
  <si>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</si>
  <si>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</si>
  <si>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</si>
  <si>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</si>
  <si>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</si>
  <si>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</si>
  <si>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</si>
  <si>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</si>
  <si>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</si>
  <si>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</si>
  <si>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</si>
  <si>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</si>
  <si>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</si>
  <si>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</si>
  <si>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</si>
  <si>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</si>
  <si>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</si>
  <si>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</si>
  <si>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</si>
  <si>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</si>
  <si>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</si>
  <si>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</si>
  <si>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</si>
  <si>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</si>
  <si>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</si>
  <si>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</si>
  <si>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</si>
  <si>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</si>
  <si>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</si>
  <si>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</si>
  <si>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</si>
  <si>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</si>
  <si>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</si>
  <si>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</si>
  <si>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</si>
  <si>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</si>
  <si>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</si>
  <si>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</si>
  <si>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</si>
  <si>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</si>
  <si>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</si>
  <si>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</si>
  <si>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</si>
  <si>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</si>
  <si>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</si>
  <si>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</si>
  <si>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</si>
  <si>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</si>
  <si>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</si>
  <si>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</si>
  <si>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</si>
  <si>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</si>
  <si>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</si>
  <si>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</si>
  <si>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</si>
  <si>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</si>
  <si>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</si>
  <si>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</si>
  <si>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</si>
  <si>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</si>
  <si>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</si>
  <si>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</si>
  <si>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</si>
  <si>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</si>
  <si>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</si>
  <si>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</si>
  <si>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</si>
  <si>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</si>
  <si>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</si>
  <si>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</si>
  <si>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</si>
  <si>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</si>
  <si>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</si>
  <si>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</si>
  <si>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</si>
  <si>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</si>
  <si>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</si>
  <si>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</si>
  <si>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</si>
  <si>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</si>
  <si>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</si>
  <si>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</si>
  <si>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</si>
  <si>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</si>
  <si>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</si>
  <si>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</si>
  <si>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</si>
  <si>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</si>
  <si>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</si>
  <si>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</si>
  <si>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</si>
  <si>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</si>
  <si>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</si>
  <si>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</si>
  <si>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</si>
  <si>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</si>
  <si>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</si>
  <si>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</si>
  <si>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</si>
  <si>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</si>
  <si>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</si>
  <si>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</si>
  <si>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</si>
  <si>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</si>
  <si>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</si>
  <si>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</si>
  <si>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</si>
  <si>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</si>
  <si>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</si>
  <si>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</si>
  <si>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</si>
  <si>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</si>
  <si>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</si>
  <si>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</si>
  <si>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</si>
  <si>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</si>
  <si>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</si>
  <si>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</si>
  <si>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</si>
  <si>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</si>
  <si>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</si>
  <si>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</si>
  <si>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</si>
  <si>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</si>
  <si>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</si>
  <si>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</si>
  <si>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</si>
  <si>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</si>
  <si>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</si>
  <si>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</si>
  <si>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</si>
  <si>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</si>
  <si>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</si>
  <si>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</si>
  <si>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</si>
  <si>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</si>
  <si>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</si>
  <si>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</si>
  <si>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</si>
  <si>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</si>
  <si>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</si>
  <si>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</si>
  <si>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</si>
  <si>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</si>
  <si>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</si>
  <si>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</si>
  <si>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</si>
  <si>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</si>
  <si>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</si>
  <si>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</si>
  <si>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</si>
  <si>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</si>
  <si>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</si>
  <si>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</si>
  <si>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</si>
  <si>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</si>
  <si>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</si>
  <si>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</si>
  <si>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</si>
  <si>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</si>
  <si>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</si>
  <si>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</si>
  <si>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</si>
  <si>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</si>
  <si>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</si>
  <si>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</si>
  <si>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</si>
  <si>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</si>
  <si>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</si>
  <si>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</si>
  <si>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</si>
  <si>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</si>
  <si>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</si>
  <si>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</si>
  <si>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</si>
  <si>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</si>
  <si>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</si>
  <si>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</si>
  <si>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</si>
  <si>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</si>
  <si>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</si>
  <si>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</si>
  <si>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</si>
  <si>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</si>
  <si>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</si>
  <si>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</si>
  <si>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</si>
  <si>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</si>
  <si>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</si>
  <si>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</si>
  <si>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</si>
  <si>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</si>
  <si>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</si>
  <si>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</si>
  <si>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</si>
  <si>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</si>
  <si>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</si>
  <si>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</si>
  <si>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</si>
  <si>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</si>
  <si>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</si>
  <si>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</si>
  <si>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</si>
  <si>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</si>
  <si>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</si>
  <si>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</si>
  <si>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</si>
  <si>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</si>
  <si>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</si>
  <si>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</si>
  <si>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</si>
  <si>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</si>
  <si>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</si>
  <si>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</si>
  <si>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</si>
  <si>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</si>
  <si>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</si>
  <si>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</si>
  <si>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</si>
  <si>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</si>
  <si>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</si>
  <si>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</si>
  <si>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</si>
  <si>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</si>
  <si>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</si>
  <si>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</si>
  <si>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</si>
  <si>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</si>
  <si>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</si>
  <si>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</si>
  <si>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</si>
  <si>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</si>
  <si>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</si>
  <si>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</si>
  <si>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</si>
  <si>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</si>
  <si>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</si>
  <si>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</si>
  <si>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</si>
  <si>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</si>
  <si>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</si>
  <si>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</si>
  <si>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</si>
  <si>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</si>
  <si>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</si>
  <si>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</si>
  <si>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</si>
  <si>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</si>
  <si>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</si>
  <si>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</si>
  <si>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</si>
  <si>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</si>
  <si>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</si>
  <si>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</si>
  <si>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</si>
  <si>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</si>
  <si>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</si>
  <si>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</si>
  <si>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</si>
  <si>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</si>
  <si>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</si>
  <si>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</si>
  <si>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</si>
  <si>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</si>
  <si>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</si>
  <si>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</si>
  <si>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</si>
  <si>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</si>
  <si>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</si>
  <si>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</si>
  <si>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</si>
  <si>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</si>
  <si>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</si>
  <si>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</si>
  <si>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</si>
  <si>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</si>
  <si>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</si>
  <si>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</si>
  <si>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</si>
  <si>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</si>
  <si>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</si>
  <si>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</si>
  <si>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</si>
  <si>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</si>
  <si>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</si>
  <si>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</si>
  <si>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</si>
  <si>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</si>
  <si>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</si>
  <si>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</si>
  <si>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</si>
  <si>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</si>
  <si>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</si>
  <si>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</si>
  <si>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</si>
  <si>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</si>
  <si>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</si>
  <si>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</si>
  <si>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</si>
  <si>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</si>
  <si>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</si>
  <si>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</si>
  <si>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</si>
  <si>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</si>
  <si>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</si>
  <si>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</si>
  <si>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</si>
  <si>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</si>
  <si>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</si>
  <si>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</si>
  <si>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</si>
  <si>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</si>
  <si>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</si>
  <si>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</si>
  <si>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</si>
  <si>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</si>
  <si>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</si>
  <si>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</si>
  <si>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</si>
  <si>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</si>
  <si>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</si>
  <si>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</si>
  <si>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</si>
  <si>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</si>
  <si>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</si>
  <si>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</si>
  <si>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</si>
  <si>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</si>
  <si>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</si>
  <si>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</si>
  <si>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</si>
  <si>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</si>
  <si>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</si>
  <si>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</si>
  <si>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</si>
  <si>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</si>
  <si>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</si>
  <si>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</si>
  <si>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</si>
  <si>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</si>
  <si>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</si>
  <si>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</si>
  <si>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</si>
  <si>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</si>
  <si>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</si>
  <si>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</si>
  <si>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</si>
  <si>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</si>
  <si>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</si>
  <si>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</si>
  <si>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</si>
  <si>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</si>
  <si>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</si>
  <si>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</si>
  <si>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</si>
  <si>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</si>
  <si>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</si>
  <si>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</si>
  <si>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</si>
  <si>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</si>
  <si>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</si>
  <si>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</si>
  <si>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</si>
  <si>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</si>
  <si>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</si>
  <si>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</si>
  <si>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</si>
  <si>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</si>
  <si>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</si>
  <si>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</si>
  <si>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</si>
  <si>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</si>
  <si>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</si>
  <si>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</si>
  <si>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</si>
  <si>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</si>
  <si>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</si>
  <si>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</si>
  <si>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</si>
  <si>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</si>
  <si>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</si>
  <si>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</si>
  <si>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</si>
  <si>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</si>
  <si>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</si>
  <si>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</si>
  <si>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</si>
  <si>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</si>
  <si>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</si>
  <si>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</si>
  <si>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</si>
  <si>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</si>
  <si>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</si>
  <si>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</si>
  <si>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</si>
  <si>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</si>
  <si>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</si>
  <si>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</si>
  <si>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</si>
  <si>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</si>
  <si>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</si>
  <si>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</si>
  <si>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</si>
  <si>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</si>
  <si>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</si>
  <si>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</si>
  <si>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</si>
  <si>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</si>
  <si>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</si>
  <si>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</si>
  <si>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</si>
  <si>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</si>
  <si>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</si>
  <si>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</si>
  <si>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</si>
  <si>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</si>
  <si>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</si>
  <si>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</si>
  <si>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</si>
  <si>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</si>
  <si>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</si>
  <si>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</si>
  <si>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</si>
  <si>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</si>
  <si>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</si>
  <si>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</si>
  <si>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</si>
  <si>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</si>
  <si>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</si>
  <si>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</si>
  <si>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</si>
  <si>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</si>
  <si>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</si>
  <si>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</si>
  <si>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</si>
  <si>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</si>
  <si>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</si>
  <si>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</si>
  <si>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</si>
  <si>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</si>
  <si>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</si>
  <si>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</si>
  <si>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</si>
  <si>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</si>
  <si>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</si>
  <si>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</si>
  <si>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</si>
  <si>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</si>
  <si>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</si>
  <si>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</si>
  <si>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</si>
  <si>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</si>
  <si>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</si>
  <si>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</si>
  <si>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</si>
  <si>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</si>
  <si>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</si>
  <si>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</si>
  <si>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</si>
  <si>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</si>
  <si>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</si>
  <si>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</si>
  <si>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</si>
  <si>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</si>
  <si>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</si>
  <si>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</si>
  <si>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</si>
  <si>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</si>
  <si>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</si>
  <si>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</si>
  <si>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</si>
  <si>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</si>
  <si>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</si>
  <si>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</si>
  <si>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</si>
  <si>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</si>
  <si>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</si>
  <si>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</si>
  <si>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</si>
  <si>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</si>
  <si>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</si>
  <si>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</si>
  <si>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</si>
  <si>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</si>
  <si>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</si>
  <si>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</si>
  <si>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</si>
  <si>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</si>
  <si>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</si>
  <si>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</si>
  <si>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</si>
  <si>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</si>
  <si>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</si>
  <si>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</si>
  <si>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</si>
  <si>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</si>
  <si>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</si>
  <si>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</si>
  <si>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</si>
  <si>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</si>
  <si>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</si>
  <si>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</si>
  <si>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</si>
  <si>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</si>
  <si>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</si>
  <si>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</si>
  <si>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</si>
  <si>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</si>
  <si>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</si>
  <si>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</si>
  <si>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</si>
  <si>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</si>
  <si>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</si>
  <si>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</si>
  <si>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</si>
  <si>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</si>
  <si>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</si>
  <si>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</si>
  <si>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</si>
  <si>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</si>
  <si>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</si>
  <si>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</si>
  <si>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</si>
  <si>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</si>
  <si>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</si>
  <si>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</si>
  <si>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</si>
  <si>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</si>
  <si>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</si>
  <si>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</si>
  <si>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</si>
  <si>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</si>
  <si>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</si>
  <si>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</si>
  <si>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</si>
  <si>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</si>
  <si>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</si>
  <si>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</si>
  <si>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</si>
  <si>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</si>
  <si>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</si>
  <si>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</si>
  <si>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</si>
  <si>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</si>
  <si>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</si>
  <si>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</si>
  <si>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</si>
  <si>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</si>
  <si>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</si>
  <si>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</si>
  <si>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</si>
  <si>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</si>
  <si>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</si>
  <si>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</si>
  <si>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</si>
  <si>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</si>
  <si>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</si>
  <si>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</si>
  <si>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</si>
  <si>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</si>
  <si>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</si>
  <si>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</si>
  <si>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</si>
  <si>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</si>
  <si>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</si>
  <si>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</si>
  <si>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</si>
  <si>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</si>
  <si>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</si>
  <si>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</si>
  <si>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</si>
  <si>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</si>
  <si>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</si>
  <si>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</si>
  <si>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</si>
  <si>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</si>
  <si>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</si>
  <si>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</si>
  <si>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</si>
  <si>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</si>
  <si>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</si>
  <si>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</si>
  <si>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</si>
  <si>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</si>
  <si>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</si>
  <si>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</si>
  <si>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</si>
  <si>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</si>
  <si>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</si>
  <si>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</si>
  <si>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</si>
  <si>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</si>
  <si>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</si>
  <si>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</si>
  <si>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</si>
  <si>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</si>
  <si>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</si>
  <si>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</si>
  <si>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</si>
  <si>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</si>
  <si>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</si>
  <si>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</si>
  <si>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</si>
  <si>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</si>
  <si>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</si>
  <si>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</si>
  <si>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</si>
  <si>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</si>
  <si>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</si>
  <si>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</si>
  <si>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</si>
  <si>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</si>
  <si>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</si>
  <si>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</si>
  <si>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</si>
  <si>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</si>
  <si>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</si>
  <si>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</si>
  <si>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</si>
  <si>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</si>
  <si>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</si>
  <si>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</si>
  <si>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</si>
  <si>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</si>
  <si>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</si>
  <si>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</si>
  <si>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</si>
  <si>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</si>
  <si>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</si>
  <si>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</si>
  <si>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</si>
  <si>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</si>
  <si>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</si>
  <si>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</si>
  <si>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</si>
  <si>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</si>
  <si>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</si>
  <si>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</si>
  <si>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</si>
  <si>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</si>
  <si>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</si>
  <si>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</si>
  <si>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</si>
  <si>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</si>
  <si>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</si>
  <si>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</si>
  <si>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</si>
  <si>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</si>
  <si>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</si>
  <si>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</si>
  <si>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</si>
  <si>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</si>
  <si>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</si>
  <si>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</si>
  <si>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</si>
  <si>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</si>
  <si>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</si>
  <si>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</si>
  <si>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</si>
  <si>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</si>
  <si>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</si>
  <si>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</si>
  <si>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</si>
  <si>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</si>
  <si>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</si>
  <si>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</si>
  <si>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</si>
  <si>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</si>
  <si>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</si>
  <si>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</si>
  <si>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</si>
  <si>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</si>
  <si>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</si>
  <si>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</si>
  <si>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</si>
  <si>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</si>
  <si>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</si>
  <si>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</si>
  <si>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</si>
  <si>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</si>
  <si>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</si>
  <si>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</si>
  <si>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</si>
  <si>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</si>
  <si>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</si>
  <si>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</si>
  <si>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</si>
  <si>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</si>
  <si>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</si>
  <si>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</si>
  <si>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</si>
  <si>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</si>
  <si>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</si>
  <si>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</si>
  <si>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</si>
  <si>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</si>
  <si>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</si>
  <si>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</si>
  <si>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</si>
  <si>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</si>
  <si>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</si>
  <si>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</si>
  <si>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</si>
  <si>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</si>
  <si>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</si>
  <si>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</si>
  <si>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</si>
  <si>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</si>
  <si>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</si>
  <si>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</si>
  <si>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</si>
  <si>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</si>
  <si>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</si>
  <si>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</si>
  <si>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</si>
  <si>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</si>
  <si>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</si>
  <si>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</si>
  <si>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</si>
  <si>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</si>
  <si>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</si>
  <si>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</si>
  <si>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</si>
  <si>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</si>
  <si>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</si>
  <si>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</si>
  <si>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</si>
  <si>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</si>
  <si>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</si>
  <si>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</si>
  <si>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</si>
  <si>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</si>
  <si>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</si>
  <si>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</si>
  <si>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</si>
  <si>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</si>
  <si>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</si>
  <si>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</si>
  <si>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</si>
  <si>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</si>
  <si>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</si>
  <si>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</si>
  <si>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</si>
  <si>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</si>
  <si>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</si>
  <si>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</si>
  <si>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</si>
  <si>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</si>
  <si>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</si>
  <si>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</si>
  <si>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</si>
  <si>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</si>
  <si>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</si>
  <si>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</si>
  <si>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</si>
  <si>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</si>
  <si>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</si>
  <si>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</si>
  <si>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</si>
  <si>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</si>
  <si>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</si>
  <si>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</si>
  <si>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</si>
  <si>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</si>
  <si>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</si>
  <si>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</si>
  <si>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</si>
  <si>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</si>
  <si>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</si>
  <si>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</si>
  <si>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</si>
  <si>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</si>
  <si>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</si>
  <si>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</si>
  <si>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</si>
  <si>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</si>
  <si>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</si>
  <si>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</si>
  <si>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</si>
  <si>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</si>
  <si>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</si>
  <si>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</si>
  <si>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</si>
  <si>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</si>
  <si>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</si>
  <si>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</si>
  <si>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</si>
  <si>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</si>
  <si>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</si>
  <si>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</si>
  <si>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</si>
  <si>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</si>
  <si>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</si>
  <si>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</si>
  <si>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</si>
  <si>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</si>
  <si>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</si>
  <si>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</si>
  <si>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</si>
  <si>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</si>
  <si>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</si>
  <si>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</si>
  <si>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</si>
  <si>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</si>
  <si>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</si>
  <si>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</si>
  <si>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</si>
  <si>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</si>
  <si>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</si>
  <si>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</si>
  <si>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</si>
  <si>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</si>
  <si>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</si>
  <si>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</si>
  <si>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</si>
  <si>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</si>
  <si>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</si>
  <si>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</si>
  <si>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</si>
  <si>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</si>
  <si>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</si>
  <si>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</si>
  <si>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</si>
  <si>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</si>
  <si>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</si>
  <si>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</si>
  <si>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</si>
  <si>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</si>
  <si>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</si>
  <si>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</si>
  <si>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</si>
  <si>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</si>
  <si>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</si>
  <si>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</si>
  <si>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</si>
  <si>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</si>
  <si>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</si>
  <si>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</si>
  <si>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</si>
  <si>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</si>
  <si>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</si>
  <si>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</si>
  <si>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</si>
  <si>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</si>
  <si>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</si>
  <si>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</si>
  <si>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</si>
  <si>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</si>
  <si>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</si>
  <si>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</si>
  <si>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</si>
  <si>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</si>
  <si>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</si>
  <si>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</si>
  <si>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</si>
  <si>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</si>
  <si>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</si>
  <si>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</si>
  <si>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</si>
  <si>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</si>
  <si>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</si>
  <si>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</si>
  <si>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</si>
  <si>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</si>
  <si>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</si>
  <si>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</si>
  <si>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</si>
  <si>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</si>
  <si>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</si>
  <si>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</si>
  <si>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</si>
  <si>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</si>
  <si>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</si>
  <si>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</si>
  <si>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</si>
  <si>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</si>
  <si>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</si>
  <si>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</si>
  <si>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</si>
  <si>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</si>
  <si>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</si>
  <si>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</si>
  <si>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</si>
  <si>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</si>
  <si>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</si>
  <si>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</si>
  <si>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</si>
  <si>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</si>
  <si>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</si>
  <si>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</si>
  <si>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</si>
  <si>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</si>
  <si>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</si>
  <si>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</si>
  <si>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</si>
  <si>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</si>
  <si>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</si>
  <si>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</si>
  <si>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</si>
  <si>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</si>
  <si>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</si>
  <si>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</si>
  <si>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</si>
  <si>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</si>
  <si>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</si>
  <si>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</si>
  <si>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</si>
  <si>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</si>
  <si>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</si>
  <si>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</si>
  <si>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</si>
  <si>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</si>
  <si>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</si>
  <si>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</si>
  <si>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</si>
  <si>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</si>
  <si>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</si>
  <si>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</si>
  <si>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</si>
  <si>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</si>
  <si>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</si>
  <si>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</si>
  <si>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</si>
  <si>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</si>
  <si>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</si>
  <si>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</si>
  <si>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</si>
  <si>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</si>
  <si>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</si>
  <si>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</si>
  <si>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</si>
  <si>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</si>
  <si>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</si>
  <si>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</si>
  <si>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</si>
  <si>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</si>
  <si>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</si>
  <si>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</si>
  <si>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</si>
  <si>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</si>
  <si>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</si>
  <si>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</si>
  <si>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</si>
  <si>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</si>
  <si>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</si>
  <si>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</si>
  <si>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</si>
  <si>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</si>
  <si>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</si>
  <si>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</si>
  <si>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</si>
  <si>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</si>
  <si>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</si>
  <si>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</si>
  <si>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</si>
  <si>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</si>
  <si>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</si>
  <si>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</si>
  <si>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</si>
  <si>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</si>
  <si>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</si>
  <si>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</si>
  <si>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</si>
  <si>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</si>
  <si>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</si>
  <si>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</si>
  <si>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</si>
  <si>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</si>
  <si>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</si>
  <si>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</si>
  <si>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</si>
  <si>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</si>
  <si>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</si>
  <si>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</si>
  <si>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</si>
  <si>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</si>
  <si>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</si>
  <si>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</si>
  <si>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</si>
  <si>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</si>
  <si>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</si>
  <si>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</si>
  <si>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</si>
  <si>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</si>
  <si>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</si>
  <si>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</si>
  <si>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</si>
  <si>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</si>
  <si>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</si>
  <si>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</si>
  <si>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</si>
  <si>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</si>
  <si>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</si>
  <si>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</si>
  <si>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</si>
  <si>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</si>
  <si>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</si>
  <si>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</si>
  <si>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</si>
  <si>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</si>
  <si>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</si>
  <si>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</si>
  <si>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</si>
  <si>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</si>
  <si>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</si>
  <si>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</si>
  <si>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</si>
  <si>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</si>
  <si>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</si>
  <si>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</si>
  <si>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</si>
  <si>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</si>
  <si>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</si>
  <si>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</si>
  <si>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</si>
  <si>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</si>
  <si>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</si>
  <si>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</si>
  <si>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</si>
  <si>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</si>
  <si>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</si>
  <si>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</si>
  <si>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</si>
  <si>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</si>
  <si>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</si>
  <si>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</si>
  <si>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</si>
  <si>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</si>
  <si>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</si>
  <si>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</si>
  <si>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</si>
  <si>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</si>
  <si>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</si>
  <si>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</si>
  <si>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</si>
  <si>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</si>
  <si>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</si>
  <si>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</si>
  <si>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</si>
  <si>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</si>
  <si>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</si>
  <si>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</si>
  <si>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</si>
  <si>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</si>
  <si>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</si>
  <si>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</si>
  <si>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</si>
  <si>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</si>
  <si>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</si>
  <si>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</si>
  <si>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</si>
  <si>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</si>
  <si>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</si>
  <si>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</si>
  <si>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</si>
  <si>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</si>
  <si>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</si>
  <si>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</si>
  <si>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</si>
  <si>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</si>
  <si>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</si>
  <si>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</si>
  <si>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</si>
  <si>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</si>
  <si>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</si>
  <si>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</si>
  <si>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</si>
  <si>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</si>
  <si>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</si>
  <si>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</si>
  <si>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</si>
  <si>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</si>
  <si>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</si>
  <si>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</si>
  <si>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</si>
  <si>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</si>
  <si>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</si>
  <si>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</si>
  <si>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</si>
  <si>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</si>
  <si>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</si>
  <si>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</si>
  <si>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</si>
  <si>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</si>
  <si>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</si>
  <si>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</si>
  <si>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</si>
  <si>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</si>
  <si>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</si>
  <si>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</si>
  <si>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</si>
  <si>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</si>
  <si>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</si>
  <si>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</si>
  <si>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</si>
  <si>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</si>
  <si>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</si>
  <si>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</si>
  <si>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</si>
  <si>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</si>
  <si>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</si>
  <si>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</si>
  <si>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</si>
  <si>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</si>
  <si>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</si>
  <si>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</si>
  <si>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</si>
  <si>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</si>
  <si>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</si>
  <si>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</si>
  <si>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</si>
  <si>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</si>
  <si>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</si>
  <si>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</si>
  <si>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</si>
  <si>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</si>
  <si>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</si>
  <si>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</si>
  <si>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</si>
  <si>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</si>
  <si>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</si>
  <si>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</si>
  <si>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</si>
  <si>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</si>
  <si>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</si>
  <si>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</si>
  <si>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</si>
  <si>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</si>
  <si>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</si>
  <si>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</si>
  <si>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</si>
  <si>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</si>
  <si>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</si>
  <si>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</si>
  <si>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</si>
  <si>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</si>
  <si>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</si>
  <si>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</si>
  <si>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</si>
  <si>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</si>
  <si>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</si>
  <si>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</si>
  <si>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</si>
  <si>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</si>
  <si>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</si>
  <si>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</si>
  <si>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</si>
  <si>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</si>
  <si>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</si>
  <si>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</si>
  <si>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</si>
  <si>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</si>
  <si>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</si>
  <si>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</si>
  <si>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</si>
  <si>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</si>
  <si>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</si>
  <si>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</si>
  <si>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</si>
  <si>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</si>
  <si>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</si>
  <si>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</si>
  <si>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</si>
  <si>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</si>
  <si>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</si>
  <si>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</si>
  <si>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</si>
  <si>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</si>
  <si>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</si>
  <si>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</si>
  <si>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</si>
  <si>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</si>
  <si>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</si>
  <si>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</si>
  <si>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</si>
  <si>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</si>
  <si>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</si>
  <si>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</si>
  <si>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</si>
  <si>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</si>
  <si>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</si>
  <si>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</si>
  <si>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</si>
  <si>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</si>
  <si>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</si>
  <si>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</si>
  <si>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</si>
  <si>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</si>
  <si>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</si>
  <si>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</si>
  <si>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</si>
  <si>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</si>
  <si>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</si>
  <si>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</si>
  <si>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</si>
  <si>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</si>
  <si>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</si>
  <si>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</si>
  <si>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</si>
  <si>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</si>
  <si>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</si>
  <si>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</si>
  <si>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</si>
  <si>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</si>
  <si>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</si>
  <si>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</si>
  <si>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</si>
  <si>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</si>
  <si>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</si>
  <si>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</si>
  <si>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</si>
  <si>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</si>
  <si>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</si>
  <si>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</si>
  <si>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</si>
  <si>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</si>
  <si>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</si>
  <si>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</si>
  <si>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</si>
  <si>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</si>
  <si>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</si>
  <si>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</si>
  <si>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</si>
  <si>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</si>
  <si>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</si>
  <si>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</si>
  <si>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</si>
  <si>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</si>
  <si>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</si>
  <si>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</si>
  <si>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</si>
  <si>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</si>
  <si>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</si>
  <si>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</si>
  <si>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</si>
  <si>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</si>
  <si>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</si>
  <si>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</si>
  <si>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</si>
  <si>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</si>
  <si>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</si>
  <si>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</si>
  <si>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</si>
  <si>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</si>
  <si>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</si>
  <si>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</si>
  <si>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</si>
  <si>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</si>
  <si>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</si>
  <si>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</si>
  <si>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</si>
  <si>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</si>
  <si>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</si>
  <si>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</si>
  <si>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</si>
  <si>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</si>
  <si>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</si>
  <si>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</si>
  <si>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</si>
  <si>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</si>
  <si>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</si>
  <si>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</si>
  <si>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</si>
  <si>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</si>
  <si>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</si>
  <si>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</si>
  <si>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</si>
  <si>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</si>
  <si>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</si>
  <si>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</si>
  <si>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</si>
  <si>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</si>
  <si>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</si>
  <si>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</si>
  <si>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</si>
  <si>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</si>
  <si>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</si>
  <si>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</si>
  <si>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</si>
  <si>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</si>
  <si>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</si>
  <si>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</si>
  <si>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</si>
  <si>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</si>
  <si>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</si>
  <si>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</si>
  <si>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</si>
  <si>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</si>
  <si>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</si>
  <si>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</si>
  <si>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</si>
  <si>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</si>
  <si>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</si>
  <si>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</si>
  <si>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</si>
  <si>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</si>
  <si>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</si>
  <si>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</si>
  <si>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</si>
  <si>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</si>
  <si>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</si>
  <si>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</si>
  <si>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</si>
  <si>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</si>
  <si>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</si>
  <si>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</si>
  <si>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</si>
  <si>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</si>
  <si>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</si>
  <si>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</si>
  <si>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</si>
  <si>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</si>
  <si>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</si>
  <si>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</si>
  <si>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</si>
  <si>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</si>
  <si>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</si>
  <si>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</si>
  <si>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</si>
  <si>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</si>
  <si>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</si>
  <si>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</si>
  <si>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</si>
  <si>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</si>
  <si>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</si>
  <si>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</si>
  <si>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</si>
  <si>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</si>
  <si>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</si>
  <si>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</si>
  <si>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</si>
  <si>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</si>
  <si>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</si>
  <si>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</si>
  <si>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</si>
  <si>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</si>
  <si>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</si>
  <si>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</si>
  <si>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</si>
  <si>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</si>
  <si>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</si>
  <si>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</si>
  <si>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</si>
  <si>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</si>
  <si>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</si>
  <si>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</si>
  <si>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</si>
  <si>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</si>
  <si>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</si>
  <si>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</si>
  <si>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</si>
  <si>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</si>
  <si>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</si>
  <si>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</si>
  <si>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</si>
  <si>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</si>
  <si>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</si>
  <si>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</si>
  <si>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</si>
  <si>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</si>
  <si>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</si>
  <si>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</si>
  <si>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</si>
  <si>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</si>
  <si>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</si>
  <si>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</si>
  <si>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</si>
  <si>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</si>
  <si>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</si>
  <si>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</si>
  <si>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</si>
  <si>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</si>
  <si>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</si>
  <si>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</si>
  <si>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</si>
  <si>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</si>
  <si>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</si>
  <si>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</si>
  <si>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</si>
  <si>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</si>
  <si>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</si>
  <si>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</si>
  <si>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</si>
  <si>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</si>
  <si>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</si>
  <si>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</si>
  <si>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</si>
  <si>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</si>
  <si>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</si>
  <si>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</si>
  <si>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</si>
  <si>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</si>
  <si>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</si>
  <si>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</si>
  <si>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</si>
  <si>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</si>
  <si>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</si>
  <si>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</si>
  <si>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</si>
  <si>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</si>
  <si>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</si>
  <si>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</si>
  <si>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</si>
  <si>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</si>
  <si>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</si>
  <si>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</si>
  <si>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</si>
  <si>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</si>
  <si>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</si>
  <si>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</si>
  <si>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</si>
  <si>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</si>
  <si>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</si>
  <si>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</si>
  <si>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</si>
  <si>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</si>
  <si>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</si>
  <si>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</si>
  <si>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</si>
  <si>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</si>
  <si>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</si>
  <si>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</si>
  <si>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</si>
  <si>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</si>
  <si>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</si>
  <si>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</si>
  <si>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</si>
  <si>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</si>
  <si>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</si>
  <si>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</si>
  <si>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</si>
  <si>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</si>
  <si>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</si>
  <si>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</si>
  <si>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</si>
  <si>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</si>
  <si>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</si>
  <si>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</si>
  <si>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</si>
  <si>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</si>
  <si>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</si>
  <si>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</si>
  <si>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</si>
  <si>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</si>
  <si>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</si>
  <si>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</si>
  <si>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</si>
  <si>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</si>
  <si>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</si>
  <si>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</si>
  <si>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</si>
  <si>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</si>
  <si>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</si>
  <si>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</si>
  <si>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</si>
  <si>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</si>
  <si>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</si>
  <si>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</si>
  <si>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</si>
  <si>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</si>
  <si>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</si>
  <si>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</si>
  <si>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</si>
  <si>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</si>
  <si>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</si>
  <si>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</si>
  <si>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</si>
  <si>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</si>
  <si>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</si>
  <si>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</si>
  <si>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</si>
  <si>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</si>
  <si>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</si>
  <si>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</si>
  <si>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</si>
  <si>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</si>
  <si>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</si>
  <si>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</si>
  <si>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</si>
  <si>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</si>
  <si>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</si>
  <si>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</si>
  <si>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</si>
  <si>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</si>
  <si>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</si>
  <si>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</si>
  <si>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</si>
  <si>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</si>
  <si>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</si>
  <si>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</si>
  <si>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</si>
  <si>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</si>
  <si>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</si>
  <si>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</si>
  <si>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</si>
  <si>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</si>
  <si>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</si>
  <si>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</si>
  <si>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</si>
  <si>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</si>
  <si>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</si>
  <si>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</si>
  <si>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</si>
  <si>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</si>
  <si>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</si>
  <si>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</si>
  <si>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</si>
  <si>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</si>
  <si>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</si>
  <si>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</si>
  <si>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</si>
  <si>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</si>
  <si>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</si>
  <si>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</si>
  <si>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</si>
  <si>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</si>
  <si>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</si>
  <si>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</si>
  <si>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</si>
  <si>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</si>
  <si>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</si>
  <si>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</si>
  <si>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</si>
  <si>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</si>
  <si>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</si>
  <si>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</si>
  <si>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</si>
  <si>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</si>
  <si>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</si>
  <si>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</si>
  <si>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</si>
  <si>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</si>
  <si>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</si>
  <si>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</si>
  <si>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</si>
  <si>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</si>
  <si>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</si>
  <si>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</si>
  <si>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</si>
  <si>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</si>
  <si>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</si>
  <si>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</si>
  <si>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</si>
  <si>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</si>
  <si>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</si>
  <si>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</si>
  <si>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</si>
  <si>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</si>
  <si>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</si>
  <si>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</si>
  <si>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</si>
  <si>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</si>
  <si>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</si>
  <si>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</si>
  <si>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</si>
  <si>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</si>
  <si>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</si>
  <si>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</si>
  <si>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</si>
  <si>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</si>
  <si>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</si>
  <si>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</si>
  <si>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</si>
  <si>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</si>
  <si>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</si>
  <si>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</si>
  <si>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</si>
  <si>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</si>
  <si>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</si>
  <si>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</si>
  <si>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</si>
  <si>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</si>
  <si>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</si>
  <si>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</si>
  <si>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</si>
  <si>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</si>
  <si>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</si>
  <si>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</si>
  <si>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</si>
  <si>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</si>
  <si>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</si>
  <si>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</si>
  <si>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</si>
  <si>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</si>
  <si>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</si>
  <si>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</si>
  <si>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</si>
  <si>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</si>
  <si>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</si>
  <si>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</si>
  <si>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</si>
  <si>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</si>
  <si>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</si>
  <si>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</si>
  <si>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</si>
  <si>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</si>
  <si>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</si>
  <si>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</si>
  <si>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</si>
  <si>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</si>
  <si>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</si>
  <si>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</si>
  <si>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</si>
  <si>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</si>
  <si>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</si>
  <si>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</si>
  <si>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</si>
  <si>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</si>
  <si>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</si>
  <si>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</si>
  <si>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</si>
  <si>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</si>
  <si>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</si>
  <si>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</si>
  <si>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</si>
  <si>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</si>
  <si>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</si>
  <si>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</si>
  <si>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</si>
  <si>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</si>
  <si>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</si>
  <si>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</si>
  <si>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</si>
  <si>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</si>
  <si>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</si>
  <si>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</si>
  <si>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</si>
  <si>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</si>
  <si>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</si>
  <si>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</si>
  <si>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</si>
  <si>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</si>
  <si>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</si>
  <si>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</si>
  <si>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</si>
  <si>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</si>
  <si>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</si>
  <si>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</si>
  <si>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</si>
  <si>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</si>
  <si>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</si>
  <si>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</si>
  <si>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</si>
  <si>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</si>
  <si>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</si>
  <si>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</si>
  <si>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</si>
  <si>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</si>
  <si>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</si>
  <si>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</si>
  <si>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</si>
  <si>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</si>
  <si>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</si>
  <si>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</si>
  <si>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</si>
  <si>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</si>
  <si>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</si>
  <si>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</si>
  <si>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</si>
  <si>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</si>
  <si>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</si>
  <si>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</si>
  <si>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</si>
  <si>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</si>
  <si>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</si>
  <si>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</si>
  <si>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</si>
  <si>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</si>
  <si>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</si>
  <si>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</si>
  <si>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</si>
  <si>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</si>
  <si>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</si>
  <si>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</si>
  <si>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</si>
  <si>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</si>
  <si>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</si>
  <si>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</si>
  <si>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</si>
  <si>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</si>
  <si>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</si>
  <si>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</si>
  <si>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</si>
  <si>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</si>
  <si>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</si>
  <si>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</si>
  <si>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</si>
  <si>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</si>
  <si>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</si>
  <si>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</si>
  <si>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</si>
  <si>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</si>
  <si>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</si>
  <si>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</si>
  <si>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</si>
  <si>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</si>
  <si>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</si>
  <si>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</si>
  <si>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</si>
  <si>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</si>
  <si>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</si>
  <si>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</si>
  <si>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</si>
  <si>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</si>
  <si>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</si>
  <si>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</si>
  <si>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</si>
  <si>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</si>
  <si>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</si>
  <si>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</si>
  <si>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</si>
  <si>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</si>
  <si>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</si>
  <si>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</si>
  <si>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</si>
  <si>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</si>
  <si>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</si>
  <si>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</si>
  <si>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</si>
  <si>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</si>
  <si>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</si>
  <si>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</si>
  <si>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</si>
  <si>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</si>
  <si>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</si>
  <si>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</si>
  <si>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</si>
  <si>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</si>
  <si>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</si>
  <si>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</si>
  <si>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</si>
  <si>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</si>
  <si>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</si>
  <si>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</si>
  <si>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</si>
  <si>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</si>
  <si>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</si>
  <si>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</si>
  <si>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</si>
  <si>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</si>
  <si>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</si>
  <si>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</si>
  <si>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</si>
  <si>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</si>
  <si>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</si>
  <si>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</si>
  <si>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</si>
  <si>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</si>
  <si>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</si>
  <si>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</si>
  <si>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</si>
  <si>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</si>
  <si>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</si>
  <si>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</si>
  <si>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</si>
  <si>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</si>
  <si>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</si>
  <si>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</si>
  <si>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</si>
  <si>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</si>
  <si>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</si>
  <si>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</si>
  <si>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</si>
  <si>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</si>
  <si>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</si>
  <si>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</si>
  <si>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</si>
  <si>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</si>
  <si>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</si>
  <si>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</si>
  <si>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</si>
  <si>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</si>
  <si>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</si>
  <si>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</si>
  <si>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</si>
  <si>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</si>
  <si>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</si>
  <si>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</si>
  <si>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</si>
  <si>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</si>
  <si>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</si>
  <si>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</si>
  <si>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</si>
  <si>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</si>
  <si>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</si>
  <si>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</si>
  <si>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</si>
  <si>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</si>
  <si>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</si>
  <si>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</si>
  <si>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</si>
  <si>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</si>
  <si>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</si>
  <si>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</si>
  <si>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</si>
  <si>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</si>
  <si>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</si>
  <si>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</si>
  <si>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</si>
  <si>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</si>
  <si>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</si>
  <si>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</si>
  <si>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</si>
  <si>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</si>
  <si>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</si>
  <si>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</si>
  <si>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</si>
  <si>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</si>
  <si>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</si>
  <si>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</si>
  <si>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</si>
  <si>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</si>
  <si>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</si>
  <si>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</si>
  <si>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</si>
  <si>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</si>
  <si>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</si>
  <si>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</si>
  <si>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</si>
  <si>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</si>
  <si>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</si>
  <si>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</si>
  <si>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</si>
  <si>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</si>
  <si>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</si>
  <si>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</si>
  <si>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</si>
  <si>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</si>
  <si>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</si>
  <si>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</si>
  <si>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</si>
  <si>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</si>
  <si>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</si>
  <si>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</si>
  <si>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</si>
  <si>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</si>
  <si>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</si>
  <si>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</si>
  <si>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</si>
  <si>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</si>
  <si>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</si>
  <si>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</si>
  <si>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</si>
  <si>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</si>
  <si>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</si>
  <si>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</si>
  <si>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</si>
  <si>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</si>
  <si>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</si>
  <si>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</si>
  <si>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</si>
  <si>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</si>
  <si>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</si>
  <si>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</si>
  <si>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</si>
  <si>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</si>
  <si>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</si>
  <si>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</si>
  <si>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</si>
  <si>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</si>
  <si>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</si>
  <si>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</si>
  <si>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</si>
  <si>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</si>
  <si>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</si>
  <si>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</si>
  <si>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</si>
  <si>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</si>
  <si>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</si>
  <si>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</si>
  <si>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</si>
  <si>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</si>
  <si>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</si>
  <si>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</si>
  <si>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</si>
  <si>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</si>
  <si>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</si>
  <si>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</si>
  <si>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</si>
  <si>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</si>
  <si>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</si>
  <si>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</si>
  <si>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</si>
  <si>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</si>
  <si>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</si>
  <si>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</si>
  <si>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</si>
  <si>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</si>
  <si>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</si>
  <si>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</si>
  <si>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</si>
  <si>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</si>
  <si>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</si>
  <si>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</si>
  <si>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</si>
  <si>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</si>
  <si>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</si>
  <si>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</si>
  <si>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</si>
  <si>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</si>
  <si>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</si>
  <si>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</si>
  <si>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</si>
  <si>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</si>
  <si>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</si>
  <si>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</si>
  <si>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</si>
  <si>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</si>
  <si>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</si>
  <si>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</si>
  <si>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</si>
  <si>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</si>
  <si>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</si>
  <si>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</si>
  <si>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</si>
  <si>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</si>
  <si>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</si>
  <si>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</si>
  <si>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</si>
  <si>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</si>
  <si>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</si>
  <si>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</si>
  <si>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</si>
  <si>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</si>
  <si>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</si>
  <si>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</si>
  <si>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</si>
  <si>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</si>
  <si>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</si>
  <si>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</si>
  <si>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</si>
  <si>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</si>
  <si>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</si>
  <si>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</si>
  <si>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</si>
  <si>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</si>
  <si>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</si>
  <si>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</si>
  <si>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</si>
  <si>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</si>
  <si>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</si>
  <si>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</si>
  <si>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</si>
  <si>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</si>
  <si>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</si>
  <si>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</si>
  <si>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</si>
  <si>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</si>
  <si>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</si>
  <si>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</si>
  <si>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</si>
  <si>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</si>
  <si>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</si>
  <si>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</si>
  <si>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</si>
  <si>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</si>
  <si>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</si>
  <si>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</si>
  <si>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</si>
  <si>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</si>
  <si>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</si>
  <si>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</si>
  <si>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</si>
  <si>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</si>
  <si>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</si>
  <si>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</si>
  <si>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</si>
  <si>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</si>
  <si>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</si>
  <si>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</si>
  <si>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</si>
  <si>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</si>
  <si>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</si>
  <si>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</si>
  <si>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</si>
  <si>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</si>
  <si>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</si>
  <si>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</si>
  <si>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</si>
  <si>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</si>
  <si>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</si>
  <si>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</si>
  <si>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</si>
  <si>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</si>
  <si>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</si>
  <si>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</si>
  <si>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</si>
  <si>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</si>
  <si>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</si>
  <si>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</si>
  <si>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</si>
  <si>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</si>
  <si>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</si>
  <si>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</si>
  <si>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</si>
  <si>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</si>
  <si>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</si>
  <si>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</si>
  <si>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</si>
  <si>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</si>
  <si>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</si>
  <si>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</si>
  <si>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</si>
  <si>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</si>
  <si>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</si>
  <si>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</si>
  <si>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</si>
  <si>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</si>
  <si>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</si>
  <si>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</si>
  <si>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</si>
  <si>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</si>
  <si>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</si>
  <si>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</si>
  <si>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</si>
  <si>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</si>
  <si>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</si>
  <si>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</si>
  <si>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</si>
  <si>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</si>
  <si>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</si>
  <si>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</si>
  <si>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</si>
  <si>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</si>
  <si>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</si>
  <si>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</si>
  <si>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</si>
  <si>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</si>
  <si>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</si>
  <si>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</si>
  <si>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</si>
  <si>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</si>
  <si>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</si>
  <si>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</si>
  <si>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</si>
  <si>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</si>
  <si>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</si>
  <si>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</si>
  <si>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</si>
  <si>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</si>
  <si>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</si>
  <si>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</si>
  <si>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</si>
  <si>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</si>
  <si>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</si>
  <si>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</si>
  <si>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</si>
  <si>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</si>
  <si>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</si>
  <si>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</si>
  <si>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</si>
  <si>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</si>
  <si>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</si>
  <si>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</si>
  <si>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</si>
  <si>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</si>
  <si>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</si>
  <si>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</si>
  <si>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</si>
  <si>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</si>
  <si>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</si>
  <si>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</si>
  <si>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</si>
  <si>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</si>
  <si>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</si>
  <si>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</si>
  <si>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</si>
  <si>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</si>
  <si>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</si>
  <si>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</si>
  <si>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</si>
  <si>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</si>
  <si>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</si>
  <si>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</si>
  <si>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</si>
  <si>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</si>
  <si>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</si>
  <si>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</si>
  <si>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</si>
  <si>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</si>
  <si>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</si>
  <si>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</si>
  <si>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</si>
  <si>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</si>
  <si>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</si>
  <si>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</si>
  <si>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</si>
  <si>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</si>
  <si>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</si>
  <si>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</si>
  <si>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</si>
  <si>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</si>
  <si>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</si>
  <si>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</si>
  <si>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</si>
  <si>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</si>
  <si>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</si>
  <si>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</si>
  <si>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</si>
  <si>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</si>
  <si>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</si>
  <si>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</si>
  <si>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</si>
  <si>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</si>
  <si>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</si>
  <si>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</si>
  <si>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</si>
  <si>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</si>
  <si>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</si>
  <si>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</si>
  <si>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</si>
  <si>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</si>
  <si>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</si>
  <si>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</si>
  <si>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</si>
  <si>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</si>
  <si>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</si>
  <si>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</si>
  <si>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</si>
  <si>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</si>
  <si>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</si>
  <si>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</si>
  <si>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</si>
  <si>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</si>
  <si>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</si>
  <si>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</si>
  <si>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</si>
  <si>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</si>
  <si>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</si>
  <si>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</si>
  <si>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</si>
  <si>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</si>
  <si>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</si>
  <si>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</si>
  <si>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</si>
  <si>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</si>
  <si>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</si>
  <si>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</si>
  <si>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</si>
  <si>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</si>
  <si>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</si>
  <si>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</si>
  <si>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</si>
  <si>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</si>
  <si>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</si>
  <si>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</si>
  <si>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</si>
  <si>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</si>
  <si>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</si>
  <si>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</si>
  <si>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</si>
  <si>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</si>
  <si>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</si>
  <si>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</si>
  <si>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</si>
  <si>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</si>
  <si>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</si>
  <si>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</si>
  <si>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</si>
  <si>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</si>
  <si>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</si>
  <si>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</si>
  <si>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</si>
  <si>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</si>
  <si>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</si>
  <si>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</si>
  <si>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</si>
  <si>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</si>
  <si>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</si>
  <si>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</si>
  <si>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</si>
  <si>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</si>
  <si>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</si>
  <si>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</si>
  <si>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</si>
  <si>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</si>
  <si>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</si>
  <si>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</si>
  <si>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</si>
  <si>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</si>
  <si>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</si>
  <si>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</si>
  <si>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</si>
  <si>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</si>
  <si>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</si>
  <si>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</si>
  <si>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</si>
  <si>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</si>
  <si>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</si>
  <si>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</si>
  <si>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</si>
  <si>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</si>
  <si>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</si>
  <si>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</si>
  <si>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</si>
  <si>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</si>
  <si>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</si>
  <si>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</si>
  <si>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</si>
  <si>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</si>
  <si>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</si>
  <si>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</si>
  <si>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</si>
  <si>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</si>
  <si>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</si>
  <si>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</si>
  <si>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</si>
  <si>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</si>
  <si>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</si>
  <si>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</si>
  <si>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</si>
  <si>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</si>
  <si>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</si>
  <si>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</si>
  <si>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</si>
  <si>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</si>
  <si>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</si>
  <si>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</si>
  <si>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</si>
  <si>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</si>
  <si>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</si>
  <si>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</si>
  <si>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</si>
  <si>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</si>
  <si>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</si>
  <si>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</si>
  <si>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</si>
  <si>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</si>
  <si>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</si>
  <si>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</si>
  <si>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</si>
  <si>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</si>
  <si>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</si>
  <si>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</si>
  <si>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</si>
  <si>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</si>
  <si>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</si>
  <si>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</si>
  <si>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</si>
  <si>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</si>
  <si>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</si>
  <si>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</si>
  <si>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</si>
  <si>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</si>
  <si>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</si>
  <si>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</si>
  <si>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</si>
  <si>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</si>
  <si>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</si>
  <si>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</si>
  <si>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</si>
  <si>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</si>
  <si>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</si>
  <si>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</si>
  <si>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</si>
  <si>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</si>
  <si>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</si>
  <si>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</si>
  <si>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</si>
  <si>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</si>
  <si>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</si>
  <si>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</si>
  <si>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</si>
  <si>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</si>
  <si>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</si>
  <si>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</si>
  <si>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</si>
  <si>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</si>
  <si>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</si>
  <si>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</si>
  <si>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</si>
  <si>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</si>
  <si>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</si>
  <si>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</si>
  <si>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</si>
  <si>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</si>
  <si>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</si>
  <si>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</si>
  <si>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</si>
  <si>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</si>
  <si>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</si>
  <si>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</si>
  <si>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</si>
  <si>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</si>
  <si>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</si>
  <si>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</si>
  <si>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</si>
  <si>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</si>
  <si>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</si>
  <si>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</si>
  <si>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</si>
  <si>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</si>
  <si>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</si>
  <si>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</si>
  <si>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</si>
  <si>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</si>
  <si>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</si>
  <si>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</si>
  <si>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</si>
  <si>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</si>
  <si>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</si>
  <si>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</si>
  <si>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</si>
  <si>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</si>
  <si>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</si>
  <si>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</si>
  <si>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</si>
  <si>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</si>
  <si>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</si>
  <si>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</si>
  <si>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</si>
  <si>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</si>
  <si>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</si>
  <si>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</si>
  <si>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</si>
  <si>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</si>
  <si>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</si>
  <si>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</si>
  <si>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</si>
  <si>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</si>
  <si>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</si>
  <si>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</si>
  <si>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</si>
  <si>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</si>
  <si>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</si>
  <si>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</si>
  <si>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</si>
  <si>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</si>
  <si>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</si>
  <si>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</si>
  <si>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</si>
  <si>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</si>
  <si>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</si>
  <si>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</si>
  <si>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</si>
  <si>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</si>
  <si>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</si>
  <si>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</si>
  <si>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</si>
  <si>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</si>
  <si>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</si>
  <si>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</si>
  <si>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</si>
  <si>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</si>
  <si>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</si>
  <si>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</si>
  <si>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</si>
  <si>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</si>
  <si>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</si>
  <si>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</si>
  <si>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</si>
  <si>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</si>
  <si>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</si>
  <si>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</si>
  <si>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</si>
  <si>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</si>
  <si>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</si>
  <si>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</si>
  <si>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</si>
  <si>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</si>
  <si>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</si>
  <si>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</si>
  <si>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</si>
  <si>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</si>
  <si>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</si>
  <si>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</si>
  <si>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</si>
  <si>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</si>
  <si>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</si>
  <si>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</si>
  <si>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</si>
  <si>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</si>
  <si>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</si>
  <si>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</si>
  <si>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</si>
  <si>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</si>
  <si>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</si>
  <si>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</si>
  <si>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</si>
  <si>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</si>
  <si>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</si>
  <si>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</si>
  <si>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</si>
  <si>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</si>
  <si>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</si>
  <si>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</si>
  <si>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</si>
  <si>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</si>
  <si>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</si>
  <si>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</si>
  <si>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</si>
  <si>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</si>
  <si>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</si>
  <si>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</si>
  <si>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</si>
  <si>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</si>
  <si>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</si>
  <si>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</si>
  <si>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</si>
  <si>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</si>
  <si>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</si>
  <si>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</si>
  <si>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</si>
  <si>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</si>
  <si>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</si>
  <si>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</si>
  <si>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</si>
  <si>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</si>
  <si>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</si>
  <si>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</si>
  <si>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</si>
  <si>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</si>
  <si>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</si>
  <si>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</si>
  <si>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</si>
  <si>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</si>
  <si>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</si>
  <si>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</si>
  <si>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</si>
  <si>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</si>
  <si>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</si>
  <si>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</si>
  <si>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</si>
  <si>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</si>
  <si>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</si>
  <si>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</si>
  <si>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</si>
  <si>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</si>
  <si>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</si>
  <si>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</si>
  <si>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</si>
  <si>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</si>
  <si>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</si>
  <si>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</si>
  <si>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</si>
  <si>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</si>
  <si>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</si>
  <si>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</si>
  <si>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</si>
  <si>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</si>
  <si>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</si>
  <si>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</si>
  <si>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</si>
  <si>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</si>
  <si>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</si>
  <si>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</si>
  <si>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</si>
  <si>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</si>
  <si>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</si>
  <si>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</si>
  <si>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</si>
  <si>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</si>
  <si>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</si>
  <si>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</si>
  <si>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</si>
  <si>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</si>
  <si>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</si>
  <si>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</si>
  <si>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</si>
  <si>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</si>
  <si>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</si>
  <si>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</si>
  <si>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</si>
  <si>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</si>
  <si>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</si>
  <si>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</si>
  <si>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</si>
  <si>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</si>
  <si>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</si>
  <si>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</si>
  <si>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</si>
  <si>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</si>
  <si>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</si>
  <si>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</si>
  <si>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</si>
  <si>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</si>
  <si>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</si>
  <si>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</si>
  <si>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</si>
  <si>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</si>
  <si>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</si>
  <si>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</si>
  <si>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</si>
  <si>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</si>
  <si>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</si>
  <si>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</si>
  <si>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</si>
  <si>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</si>
  <si>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</si>
  <si>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</si>
  <si>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</si>
  <si>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</si>
  <si>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</si>
  <si>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</si>
  <si>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</si>
  <si>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</si>
  <si>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</si>
  <si>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</si>
  <si>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</si>
  <si>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</si>
  <si>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</si>
  <si>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</si>
  <si>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</si>
  <si>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</si>
  <si>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</si>
  <si>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</si>
  <si>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</si>
  <si>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</si>
  <si>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</si>
  <si>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</si>
  <si>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</si>
  <si>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</si>
  <si>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</si>
  <si>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</si>
  <si>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</si>
  <si>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</si>
  <si>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</si>
  <si>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</si>
  <si>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</si>
  <si>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</si>
  <si>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</si>
  <si>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</si>
  <si>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</si>
  <si>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</si>
  <si>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</si>
  <si>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</si>
  <si>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</si>
  <si>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</si>
  <si>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</si>
  <si>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</si>
  <si>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</si>
  <si>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</si>
  <si>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</si>
  <si>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</si>
  <si>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</si>
  <si>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</si>
  <si>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</si>
  <si>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</si>
  <si>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</si>
  <si>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</si>
  <si>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</si>
  <si>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</si>
  <si>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</si>
  <si>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</si>
  <si>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</si>
  <si>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</si>
  <si>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</si>
  <si>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</si>
  <si>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</si>
  <si>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</si>
  <si>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</si>
  <si>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</si>
  <si>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</si>
  <si>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</si>
  <si>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</si>
  <si>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</si>
  <si>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</si>
  <si>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</si>
  <si>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</si>
  <si>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</si>
  <si>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</si>
  <si>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</si>
  <si>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</si>
  <si>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</si>
  <si>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</si>
  <si>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</si>
  <si>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</si>
  <si>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</si>
  <si>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</si>
  <si>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</si>
  <si>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</si>
  <si>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</si>
  <si>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</si>
  <si>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</si>
  <si>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</si>
  <si>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</si>
  <si>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</si>
  <si>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</si>
  <si>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</si>
  <si>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</si>
  <si>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</si>
  <si>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</si>
  <si>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</si>
  <si>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</si>
  <si>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</si>
  <si>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</si>
  <si>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</si>
  <si>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</si>
  <si>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</si>
  <si>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</si>
  <si>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</si>
  <si>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</si>
  <si>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</si>
  <si>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</si>
  <si>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</si>
  <si>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</si>
  <si>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</si>
  <si>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</si>
  <si>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</si>
  <si>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</si>
  <si>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</si>
  <si>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</si>
  <si>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</si>
  <si>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</si>
  <si>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</si>
  <si>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</si>
  <si>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</si>
  <si>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</si>
  <si>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</si>
  <si>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</si>
  <si>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</si>
  <si>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</si>
  <si>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</si>
  <si>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</si>
  <si>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</si>
  <si>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</si>
  <si>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</si>
  <si>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</si>
  <si>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</si>
  <si>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</si>
  <si>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</si>
  <si>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</si>
  <si>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</si>
  <si>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</si>
  <si>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</si>
  <si>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</si>
  <si>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</si>
  <si>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</si>
  <si>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</si>
  <si>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</si>
  <si>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</si>
  <si>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</si>
  <si>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</si>
  <si>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</si>
  <si>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</si>
  <si>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</si>
  <si>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</si>
  <si>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</si>
  <si>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</si>
  <si>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</si>
  <si>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</si>
  <si>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</si>
  <si>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</si>
  <si>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</si>
  <si>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</si>
  <si>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</si>
  <si>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</si>
  <si>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</si>
  <si>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</si>
  <si>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</si>
  <si>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</si>
  <si>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</si>
  <si>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</si>
  <si>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</si>
  <si>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</si>
  <si>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</si>
  <si>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</si>
  <si>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</si>
  <si>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</si>
  <si>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</si>
  <si>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</si>
  <si>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</si>
  <si>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</si>
  <si>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</si>
  <si>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</si>
  <si>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</si>
  <si>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</si>
  <si>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</si>
  <si>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</si>
  <si>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</si>
  <si>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</si>
  <si>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</si>
  <si>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</si>
  <si>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</si>
  <si>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</si>
  <si>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</si>
  <si>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</si>
  <si>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</si>
  <si>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</si>
  <si>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</si>
  <si>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</si>
  <si>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</si>
  <si>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</si>
  <si>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</si>
  <si>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</si>
  <si>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</si>
  <si>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</si>
  <si>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</si>
  <si>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</si>
  <si>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</si>
  <si>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</si>
  <si>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</si>
  <si>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</si>
  <si>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</si>
  <si>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</si>
  <si>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</si>
  <si>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</si>
  <si>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</si>
  <si>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</si>
  <si>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</si>
  <si>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</si>
  <si>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</si>
  <si>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</si>
  <si>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</si>
  <si>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</si>
  <si>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</si>
  <si>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</si>
  <si>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</si>
  <si>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</si>
  <si>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</si>
  <si>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</si>
  <si>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</si>
  <si>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</si>
  <si>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</si>
  <si>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</si>
  <si>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</si>
  <si>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</si>
  <si>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</si>
  <si>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</si>
  <si>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</si>
  <si>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</si>
  <si>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</si>
  <si>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</si>
  <si>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</si>
  <si>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</si>
  <si>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</si>
  <si>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</si>
  <si>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</si>
  <si>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</si>
  <si>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</si>
  <si>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</si>
  <si>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</si>
  <si>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</si>
  <si>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</si>
  <si>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</si>
  <si>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</si>
  <si>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</si>
  <si>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</si>
  <si>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</si>
  <si>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</si>
  <si>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</si>
  <si>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</si>
  <si>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</si>
  <si>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</si>
  <si>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</si>
  <si>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</si>
  <si>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</si>
  <si>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</si>
  <si>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</si>
  <si>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</si>
  <si>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</si>
  <si>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</si>
  <si>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</si>
  <si>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</si>
  <si>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</si>
  <si>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</si>
  <si>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</si>
  <si>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</si>
  <si>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</si>
  <si>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</si>
  <si>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</si>
  <si>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</si>
  <si>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</si>
  <si>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</si>
  <si>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</si>
  <si>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</si>
  <si>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</si>
  <si>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</si>
  <si>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</si>
  <si>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</si>
  <si>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</si>
  <si>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</si>
  <si>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</si>
  <si>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</si>
  <si>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</si>
  <si>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</si>
  <si>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</si>
  <si>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</si>
  <si>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</si>
  <si>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</si>
  <si>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</si>
  <si>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</si>
  <si>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</si>
  <si>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</si>
  <si>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</si>
  <si>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</si>
  <si>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</si>
  <si>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</si>
  <si>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</si>
  <si>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</si>
  <si>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</si>
  <si>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</si>
  <si>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</si>
  <si>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</si>
  <si>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</si>
  <si>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</si>
  <si>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</si>
  <si>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</si>
  <si>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</si>
  <si>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</si>
  <si>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</si>
  <si>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</si>
  <si>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</si>
  <si>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</si>
  <si>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</si>
  <si>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</si>
  <si>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</si>
  <si>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</si>
  <si>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</si>
  <si>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</si>
  <si>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</si>
  <si>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</si>
  <si>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</si>
  <si>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</si>
  <si>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</si>
  <si>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</si>
  <si>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</si>
  <si>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</si>
  <si>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</si>
  <si>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</si>
  <si>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</si>
  <si>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</si>
  <si>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</si>
  <si>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</si>
  <si>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</si>
  <si>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</si>
  <si>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</si>
  <si>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</si>
  <si>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</si>
  <si>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</si>
  <si>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</si>
  <si>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</si>
  <si>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</si>
  <si>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</si>
  <si>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</si>
  <si>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</si>
  <si>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</si>
  <si>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</si>
  <si>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</si>
  <si>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</si>
  <si>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</si>
  <si>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</si>
  <si>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</si>
  <si>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</si>
  <si>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</si>
  <si>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</si>
  <si>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</si>
  <si>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</si>
  <si>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</si>
  <si>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</si>
  <si>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</si>
  <si>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</si>
  <si>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</si>
  <si>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</si>
  <si>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</si>
  <si>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</si>
  <si>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</si>
  <si>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</si>
  <si>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</si>
  <si>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</si>
  <si>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</si>
  <si>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</si>
  <si>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</si>
  <si>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</si>
  <si>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</si>
  <si>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</si>
  <si>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</si>
  <si>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</si>
  <si>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</si>
  <si>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</si>
  <si>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</si>
  <si>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</si>
  <si>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</si>
  <si>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</si>
  <si>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</si>
  <si>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</si>
  <si>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</si>
  <si>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</si>
  <si>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</si>
  <si>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</si>
  <si>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</si>
  <si>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</si>
  <si>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</si>
  <si>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</si>
  <si>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</si>
  <si>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</si>
  <si>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</si>
  <si>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</si>
  <si>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</si>
  <si>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</si>
  <si>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</si>
  <si>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</si>
  <si>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</si>
  <si>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</si>
  <si>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</si>
  <si>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</si>
  <si>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</si>
  <si>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</si>
  <si>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</si>
  <si>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</si>
  <si>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</si>
  <si>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</si>
  <si>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</si>
  <si>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</si>
  <si>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</si>
  <si>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</si>
  <si>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</si>
  <si>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</si>
  <si>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</si>
  <si>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</si>
  <si>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</si>
  <si>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</si>
  <si>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</si>
  <si>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</si>
  <si>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</si>
  <si>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</si>
  <si>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</si>
  <si>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</si>
  <si>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</si>
  <si>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</si>
  <si>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</si>
  <si>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</si>
  <si>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</si>
  <si>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</si>
  <si>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</si>
  <si>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</si>
  <si>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</si>
  <si>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</si>
  <si>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</si>
  <si>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</si>
  <si>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</si>
  <si>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</si>
  <si>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</si>
  <si>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</si>
  <si>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</si>
  <si>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</si>
  <si>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</si>
  <si>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</si>
  <si>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</si>
  <si>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</si>
  <si>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</si>
  <si>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</si>
  <si>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</si>
  <si>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</si>
  <si>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</si>
  <si>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</si>
  <si>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</si>
  <si>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</si>
  <si>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</si>
  <si>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</si>
  <si>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</si>
  <si>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</si>
  <si>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</si>
  <si>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</si>
  <si>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</si>
  <si>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</si>
  <si>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</si>
  <si>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</si>
  <si>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</si>
  <si>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</si>
  <si>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</si>
  <si>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</si>
  <si>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</si>
  <si>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</si>
  <si>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</si>
  <si>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</si>
  <si>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</si>
  <si>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</si>
  <si>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</si>
  <si>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</si>
  <si>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</si>
  <si>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</si>
  <si>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</si>
  <si>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</si>
  <si>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</si>
  <si>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</si>
  <si>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</si>
  <si>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</si>
  <si>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</si>
  <si>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</si>
  <si>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</si>
  <si>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</si>
  <si>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</si>
  <si>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</si>
  <si>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</si>
  <si>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</si>
  <si>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</si>
  <si>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</si>
  <si>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</si>
  <si>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</si>
  <si>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</si>
  <si>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</si>
  <si>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</si>
  <si>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</si>
  <si>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</si>
  <si>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</si>
  <si>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</si>
  <si>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</si>
  <si>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</si>
  <si>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</si>
  <si>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</si>
  <si>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</si>
  <si>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</si>
  <si>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</si>
  <si>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</si>
  <si>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</si>
  <si>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</si>
  <si>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</si>
  <si>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</si>
  <si>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</si>
  <si>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</si>
  <si>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</si>
  <si>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</si>
  <si>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</si>
  <si>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</si>
  <si>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</si>
  <si>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</si>
  <si>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</si>
  <si>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</si>
  <si>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</si>
  <si>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</si>
  <si>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</si>
  <si>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</si>
  <si>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</si>
  <si>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</si>
  <si>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</si>
  <si>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</si>
  <si>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</si>
  <si>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</si>
  <si>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</si>
  <si>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</si>
  <si>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</si>
  <si>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</si>
  <si>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</si>
  <si>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</si>
  <si>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</si>
  <si>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</si>
  <si>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</si>
  <si>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</si>
  <si>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</si>
  <si>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</si>
  <si>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</si>
  <si>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</si>
  <si>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</si>
  <si>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</si>
  <si>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</si>
  <si>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</si>
  <si>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</si>
  <si>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</si>
  <si>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</si>
  <si>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</si>
  <si>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</si>
  <si>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</si>
  <si>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</si>
  <si>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</si>
  <si>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</si>
  <si>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</si>
  <si>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</si>
  <si>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</si>
  <si>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</si>
  <si>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</si>
  <si>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</si>
  <si>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</si>
  <si>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</si>
  <si>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</si>
  <si>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</si>
  <si>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</si>
  <si>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</si>
  <si>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</si>
  <si>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</si>
  <si>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</si>
  <si>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</si>
  <si>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</si>
  <si>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</si>
  <si>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</si>
  <si>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</si>
  <si>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</si>
  <si>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</si>
  <si>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</si>
  <si>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</si>
  <si>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</si>
  <si>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</si>
  <si>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</si>
  <si>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</si>
  <si>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</si>
  <si>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</si>
  <si>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</si>
  <si>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</si>
  <si>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</si>
  <si>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</si>
  <si>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</si>
  <si>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</si>
  <si>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</si>
  <si>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</si>
  <si>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</si>
  <si>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</si>
  <si>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</si>
  <si>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</si>
  <si>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</si>
  <si>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</si>
  <si>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</si>
  <si>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</si>
  <si>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</si>
  <si>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</si>
  <si>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</si>
  <si>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</si>
  <si>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</si>
  <si>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</si>
  <si>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</si>
  <si>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</si>
  <si>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</si>
  <si>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</si>
  <si>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</si>
  <si>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</si>
  <si>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</si>
  <si>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</si>
  <si>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</si>
  <si>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</si>
  <si>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</si>
  <si>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</si>
  <si>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</si>
  <si>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</si>
  <si>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</si>
  <si>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</si>
  <si>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</si>
  <si>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</si>
  <si>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</si>
  <si>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</si>
  <si>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</si>
  <si>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</si>
  <si>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</si>
  <si>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</si>
  <si>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</si>
  <si>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</si>
  <si>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</si>
  <si>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</si>
  <si>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</si>
  <si>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</si>
  <si>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</si>
  <si>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</si>
  <si>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</si>
  <si>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</si>
  <si>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</si>
  <si>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</si>
  <si>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</si>
  <si>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</si>
  <si>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</si>
  <si>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</si>
  <si>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</si>
  <si>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</si>
  <si>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</si>
  <si>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</si>
  <si>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</si>
  <si>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</si>
  <si>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</si>
  <si>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</si>
  <si>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</si>
  <si>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</si>
  <si>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</si>
  <si>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</si>
  <si>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</si>
  <si>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</si>
  <si>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</si>
  <si>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</si>
  <si>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</si>
  <si>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</si>
  <si>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</si>
  <si>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</si>
  <si>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</si>
  <si>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</si>
  <si>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</si>
  <si>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</si>
  <si>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</si>
  <si>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</si>
  <si>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</si>
  <si>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</si>
  <si>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</si>
  <si>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</si>
  <si>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</si>
  <si>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</si>
  <si>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</si>
  <si>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</si>
  <si>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</si>
  <si>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</si>
  <si>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</si>
  <si>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</si>
  <si>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</si>
  <si>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</si>
  <si>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</si>
  <si>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</si>
  <si>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</si>
  <si>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</si>
  <si>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</si>
  <si>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</si>
  <si>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</si>
  <si>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</si>
  <si>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</si>
  <si>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</si>
  <si>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</si>
  <si>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</si>
  <si>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</si>
  <si>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</si>
  <si>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</si>
  <si>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</si>
  <si>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</si>
  <si>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</si>
  <si>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</si>
  <si>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</si>
  <si>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</si>
  <si>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</si>
  <si>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</si>
  <si>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</si>
  <si>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</si>
  <si>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</si>
  <si>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</si>
  <si>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</si>
  <si>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</si>
  <si>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</si>
  <si>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</si>
  <si>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</si>
  <si>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</si>
  <si>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</si>
  <si>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</si>
  <si>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</si>
  <si>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</si>
  <si>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</si>
  <si>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</si>
  <si>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</si>
  <si>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</si>
  <si>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</si>
  <si>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</si>
  <si>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</si>
  <si>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</si>
  <si>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</si>
  <si>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</si>
  <si>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</si>
  <si>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</si>
  <si>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</si>
  <si>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</si>
  <si>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</si>
  <si>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</si>
  <si>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</si>
  <si>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</si>
  <si>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</si>
  <si>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</si>
  <si>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</si>
  <si>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</si>
  <si>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</si>
  <si>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</si>
  <si>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</si>
  <si>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</si>
  <si>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</si>
  <si>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</si>
  <si>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</si>
  <si>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</si>
  <si>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</si>
  <si>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</si>
  <si>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</si>
  <si>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</si>
  <si>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</si>
  <si>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</si>
  <si>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</si>
  <si>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</si>
  <si>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</si>
  <si>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</si>
  <si>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</si>
  <si>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</si>
  <si>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</si>
  <si>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</si>
  <si>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</si>
  <si>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</si>
  <si>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</si>
  <si>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</si>
  <si>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</si>
  <si>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</si>
  <si>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</si>
  <si>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</si>
  <si>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</si>
  <si>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</si>
  <si>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</si>
  <si>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</si>
  <si>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</si>
  <si>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</si>
  <si>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</si>
  <si>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</si>
  <si>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</si>
  <si>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</si>
  <si>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</si>
  <si>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</si>
  <si>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</si>
  <si>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</si>
  <si>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</si>
  <si>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</si>
  <si>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</si>
  <si>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</si>
  <si>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</si>
  <si>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</si>
  <si>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</si>
  <si>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</si>
  <si>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</si>
  <si>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</si>
  <si>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</si>
  <si>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</si>
  <si>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</si>
  <si>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</si>
  <si>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</si>
  <si>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</si>
  <si>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</si>
  <si>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</si>
  <si>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</si>
  <si>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</si>
  <si>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</si>
  <si>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</si>
  <si>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</si>
  <si>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</si>
  <si>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</si>
  <si>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</si>
  <si>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</si>
  <si>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</si>
  <si>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</si>
  <si>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</si>
  <si>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</si>
  <si>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</si>
  <si>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</si>
  <si>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</si>
  <si>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</si>
  <si>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</si>
  <si>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</si>
  <si>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</si>
  <si>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</si>
  <si>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</si>
  <si>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</si>
  <si>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</si>
  <si>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</si>
  <si>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</si>
  <si>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</si>
  <si>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</si>
  <si>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</si>
  <si>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</si>
  <si>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</si>
  <si>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</si>
  <si>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</si>
  <si>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</si>
  <si>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</si>
  <si>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</si>
  <si>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</si>
  <si>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</si>
  <si>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</si>
  <si>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</si>
  <si>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</si>
  <si>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</si>
  <si>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</si>
  <si>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</si>
  <si>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</si>
  <si>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</si>
  <si>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</si>
  <si>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</si>
  <si>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</si>
  <si>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</si>
  <si>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</si>
  <si>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</si>
  <si>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</si>
  <si>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</si>
  <si>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</si>
  <si>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</si>
  <si>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</si>
  <si>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</si>
  <si>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</si>
  <si>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</si>
  <si>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</si>
  <si>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</si>
  <si>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</si>
  <si>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</si>
  <si>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</si>
  <si>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</si>
  <si>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</si>
  <si>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</si>
  <si>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</si>
  <si>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</si>
  <si>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</si>
  <si>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</si>
  <si>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</si>
  <si>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</si>
  <si>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</si>
  <si>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</si>
  <si>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</si>
  <si>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</si>
  <si>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</si>
  <si>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</si>
  <si>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</si>
  <si>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</si>
  <si>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</si>
  <si>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</si>
  <si>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</si>
  <si>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</si>
  <si>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</si>
  <si>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</si>
  <si>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</si>
  <si>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</si>
  <si>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</si>
  <si>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</si>
  <si>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</si>
  <si>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</si>
  <si>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</si>
  <si>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</si>
  <si>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</si>
  <si>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</si>
  <si>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</si>
  <si>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</si>
  <si>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</si>
  <si>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</si>
  <si>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</si>
  <si>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</si>
  <si>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</si>
  <si>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</si>
  <si>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</si>
  <si>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</si>
  <si>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</si>
  <si>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</si>
  <si>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</si>
  <si>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</si>
  <si>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</si>
  <si>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</si>
  <si>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</si>
  <si>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</si>
  <si>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</si>
  <si>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</si>
  <si>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</si>
  <si>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</si>
  <si>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</si>
  <si>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</si>
  <si>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</si>
  <si>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</si>
  <si>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</si>
  <si>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</si>
  <si>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</si>
  <si>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</si>
  <si>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</si>
  <si>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</si>
  <si>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</si>
  <si>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</si>
  <si>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</si>
  <si>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</si>
  <si>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</si>
  <si>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</si>
  <si>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</si>
  <si>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</si>
  <si>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</si>
  <si>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</si>
  <si>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</si>
  <si>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</si>
  <si>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</si>
  <si>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</si>
  <si>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</si>
  <si>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</si>
  <si>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</si>
  <si>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</si>
  <si>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</si>
  <si>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</si>
  <si>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</si>
  <si>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</si>
  <si>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</si>
  <si>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</si>
  <si>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</si>
  <si>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</si>
  <si>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</si>
  <si>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</si>
  <si>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</si>
  <si>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</si>
  <si>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</si>
  <si>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</si>
  <si>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</si>
  <si>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</si>
  <si>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</si>
  <si>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</si>
  <si>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</si>
  <si>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</si>
  <si>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</si>
  <si>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</si>
  <si>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</si>
  <si>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</si>
  <si>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</si>
  <si>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</si>
  <si>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</si>
  <si>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</si>
  <si>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</si>
  <si>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</si>
  <si>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</si>
  <si>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</si>
  <si>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</si>
  <si>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</si>
  <si>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</si>
  <si>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</si>
  <si>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</si>
  <si>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</si>
  <si>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</si>
  <si>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</si>
  <si>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</si>
  <si>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</si>
  <si>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</si>
  <si>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</si>
  <si>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</si>
  <si>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</si>
  <si>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</si>
  <si>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</si>
  <si>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</si>
  <si>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</si>
  <si>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</si>
  <si>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</si>
  <si>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</si>
  <si>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</si>
  <si>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</si>
  <si>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</si>
  <si>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</si>
  <si>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</si>
  <si>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</si>
  <si>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</si>
  <si>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</si>
  <si>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</si>
  <si>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</si>
  <si>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</si>
  <si>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</si>
  <si>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</si>
  <si>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</si>
  <si>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</si>
  <si>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</si>
  <si>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</si>
  <si>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</si>
  <si>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</si>
  <si>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</si>
  <si>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</si>
  <si>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</si>
  <si>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</si>
  <si>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</si>
  <si>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</si>
  <si>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</si>
  <si>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</si>
  <si>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</si>
  <si>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</si>
  <si>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</si>
  <si>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</si>
  <si>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</si>
  <si>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</si>
  <si>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</si>
  <si>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</si>
  <si>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</si>
  <si>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</si>
  <si>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</si>
  <si>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</si>
  <si>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</si>
  <si>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</si>
  <si>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</si>
  <si>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</si>
  <si>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</si>
  <si>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</si>
  <si>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</si>
  <si>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</si>
  <si>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</si>
  <si>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</si>
  <si>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</si>
  <si>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</si>
  <si>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</si>
  <si>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</si>
  <si>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</si>
  <si>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</si>
  <si>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</si>
  <si>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</si>
  <si>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</si>
  <si>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</si>
  <si>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</si>
  <si>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</si>
  <si>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</si>
  <si>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</si>
  <si>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</si>
  <si>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</si>
  <si>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</si>
  <si>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</si>
  <si>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</si>
  <si>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</si>
  <si>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</si>
  <si>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</si>
  <si>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</si>
  <si>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</si>
  <si>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</si>
  <si>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</si>
  <si>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</si>
  <si>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</si>
  <si>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</si>
  <si>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</si>
  <si>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</si>
  <si>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</si>
  <si>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</si>
  <si>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</si>
  <si>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</si>
  <si>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</si>
  <si>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</si>
  <si>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</si>
  <si>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</si>
  <si>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</si>
  <si>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</si>
  <si>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</si>
  <si>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</si>
  <si>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</si>
  <si>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</si>
  <si>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</si>
  <si>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</si>
  <si>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</si>
  <si>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</si>
  <si>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</si>
  <si>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</si>
  <si>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</si>
  <si>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</si>
  <si>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</si>
  <si>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</si>
  <si>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</si>
  <si>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</si>
  <si>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</si>
  <si>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</si>
  <si>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</si>
  <si>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</si>
  <si>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</si>
  <si>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</si>
  <si>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</si>
  <si>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</si>
  <si>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</si>
  <si>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</si>
  <si>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</si>
  <si>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</si>
  <si>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</si>
  <si>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</si>
  <si>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</si>
  <si>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</si>
  <si>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</si>
  <si>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</si>
  <si>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</si>
  <si>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</si>
  <si>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</si>
  <si>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</si>
  <si>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</si>
  <si>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</si>
  <si>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</si>
  <si>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</si>
  <si>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</si>
  <si>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</si>
  <si>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</si>
  <si>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</si>
  <si>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</si>
  <si>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</si>
  <si>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</si>
  <si>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</si>
  <si>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</si>
  <si>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</si>
  <si>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</si>
  <si>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</si>
  <si>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</si>
  <si>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</si>
  <si>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</si>
  <si>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</si>
  <si>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</si>
  <si>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</si>
  <si>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</si>
  <si>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</si>
  <si>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</si>
  <si>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</si>
  <si>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</si>
  <si>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</si>
  <si>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</si>
  <si>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</si>
  <si>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</si>
  <si>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</si>
  <si>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</si>
  <si>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</si>
  <si>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</si>
  <si>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</si>
  <si>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</si>
  <si>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</si>
  <si>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</si>
  <si>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</si>
  <si>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</si>
  <si>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</si>
  <si>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</si>
  <si>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</si>
  <si>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</si>
  <si>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</si>
  <si>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</si>
  <si>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</si>
  <si>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</si>
  <si>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</si>
  <si>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</si>
  <si>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</si>
  <si>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</si>
  <si>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</si>
  <si>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</si>
  <si>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</si>
  <si>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</si>
  <si>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</si>
  <si>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</si>
  <si>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</si>
  <si>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</si>
  <si>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</si>
  <si>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</si>
  <si>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</si>
  <si>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</si>
  <si>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</si>
  <si>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</si>
  <si>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</si>
  <si>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</si>
  <si>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</si>
  <si>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</si>
  <si>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</si>
  <si>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</si>
  <si>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</si>
  <si>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</si>
  <si>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</si>
  <si>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</si>
  <si>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</si>
  <si>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</si>
  <si>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</si>
  <si>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</si>
  <si>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</si>
  <si>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</si>
  <si>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</si>
  <si>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</si>
  <si>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</si>
  <si>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</si>
  <si>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</si>
  <si>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</si>
  <si>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</si>
  <si>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</si>
  <si>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</si>
  <si>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</si>
  <si>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</si>
  <si>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</si>
  <si>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</si>
  <si>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</si>
  <si>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</si>
  <si>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</si>
  <si>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</si>
  <si>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</si>
  <si>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</si>
  <si>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</si>
  <si>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</si>
  <si>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</si>
  <si>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</si>
  <si>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</si>
  <si>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</si>
  <si>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</si>
  <si>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</si>
  <si>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</si>
  <si>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</si>
  <si>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</si>
  <si>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</si>
  <si>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</si>
  <si>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</si>
  <si>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</si>
  <si>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</si>
  <si>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</si>
  <si>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</si>
  <si>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</si>
  <si>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</si>
  <si>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</si>
  <si>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</si>
  <si>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</si>
  <si>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</si>
  <si>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</si>
  <si>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</si>
  <si>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</si>
  <si>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</si>
  <si>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</si>
  <si>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</si>
  <si>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</si>
  <si>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</si>
  <si>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</si>
  <si>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</si>
  <si>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</si>
  <si>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</si>
  <si>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</si>
  <si>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</si>
  <si>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</si>
  <si>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</si>
  <si>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</si>
  <si>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</si>
  <si>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</si>
  <si>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</si>
  <si>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</si>
  <si>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</si>
  <si>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</si>
  <si>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</si>
  <si>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</si>
  <si>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</si>
  <si>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</si>
  <si>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</si>
  <si>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</si>
  <si>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</si>
  <si>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</si>
  <si>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</si>
  <si>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</si>
  <si>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</si>
  <si>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</si>
  <si>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</si>
  <si>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</si>
  <si>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</si>
  <si>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</si>
  <si>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</si>
  <si>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</si>
  <si>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</si>
  <si>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</si>
  <si>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</si>
  <si>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</si>
  <si>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</si>
  <si>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</si>
  <si>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</si>
  <si>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</si>
  <si>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</si>
  <si>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</si>
  <si>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</si>
  <si>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</si>
  <si>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</si>
  <si>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</si>
  <si>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</si>
  <si>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</si>
  <si>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</si>
  <si>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</si>
  <si>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</si>
  <si>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</si>
  <si>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</si>
  <si>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</si>
  <si>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</si>
  <si>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</si>
  <si>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</si>
  <si>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</si>
  <si>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</si>
  <si>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</si>
  <si>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</si>
  <si>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</si>
  <si>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</si>
  <si>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</si>
  <si>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</si>
  <si>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</si>
  <si>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</si>
  <si>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</si>
  <si>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</si>
  <si>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</si>
  <si>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</si>
  <si>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</si>
  <si>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</si>
  <si>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</si>
  <si>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</si>
  <si>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</si>
  <si>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</si>
  <si>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</si>
  <si>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</si>
  <si>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</si>
  <si>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</si>
  <si>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</si>
  <si>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</si>
  <si>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</si>
  <si>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</si>
  <si>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</si>
  <si>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</si>
  <si>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</si>
  <si>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</si>
  <si>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</si>
  <si>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</si>
  <si>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</si>
  <si>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</si>
  <si>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</si>
  <si>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</si>
  <si>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</si>
  <si>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</si>
  <si>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</si>
  <si>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</si>
  <si>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</si>
  <si>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</si>
  <si>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</si>
  <si>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</si>
  <si>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</si>
  <si>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</si>
  <si>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</si>
  <si>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</si>
  <si>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</si>
  <si>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</si>
  <si>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</si>
  <si>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</si>
  <si>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</si>
  <si>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</si>
  <si>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</si>
  <si>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</si>
  <si>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</si>
  <si>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</si>
  <si>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</si>
  <si>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</si>
  <si>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</si>
  <si>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</si>
  <si>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</si>
  <si>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</si>
  <si>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</si>
  <si>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</si>
  <si>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</si>
  <si>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</si>
  <si>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</si>
  <si>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</si>
  <si>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</si>
  <si>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</si>
  <si>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</si>
  <si>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</si>
  <si>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</si>
  <si>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</si>
  <si>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</si>
  <si>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</si>
  <si>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</si>
  <si>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</si>
  <si>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</si>
  <si>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</si>
  <si>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</si>
  <si>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</si>
  <si>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</si>
  <si>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</si>
  <si>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</si>
  <si>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</si>
  <si>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</si>
  <si>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</si>
  <si>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</si>
  <si>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</si>
  <si>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</si>
  <si>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</si>
  <si>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</si>
  <si>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</si>
  <si>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</si>
  <si>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</si>
  <si>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</si>
  <si>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</si>
  <si>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</si>
  <si>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</si>
  <si>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</si>
  <si>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</si>
  <si>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</si>
  <si>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</si>
  <si>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</si>
  <si>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</si>
  <si>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</si>
  <si>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</si>
  <si>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</si>
  <si>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</si>
  <si>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</si>
  <si>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</si>
  <si>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</si>
  <si>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</si>
  <si>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</si>
  <si>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</si>
  <si>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</si>
  <si>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</si>
  <si>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</si>
  <si>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</si>
  <si>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</si>
  <si>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</si>
  <si>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</si>
  <si>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</si>
  <si>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</si>
  <si>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</si>
  <si>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</si>
  <si>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</si>
  <si>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</si>
  <si>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</si>
  <si>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</si>
  <si>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</si>
  <si>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</si>
  <si>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</si>
  <si>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</si>
  <si>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</si>
  <si>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</si>
  <si>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</si>
  <si>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</si>
  <si>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</si>
  <si>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</si>
  <si>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</si>
  <si>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</si>
  <si>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</si>
  <si>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</si>
  <si>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</si>
  <si>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</si>
  <si>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</si>
  <si>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</si>
  <si>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</si>
  <si>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</si>
  <si>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</si>
  <si>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</si>
  <si>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</si>
  <si>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</si>
  <si>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</si>
  <si>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</si>
  <si>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</si>
  <si>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</si>
  <si>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</si>
  <si>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</si>
  <si>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</si>
  <si>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</si>
  <si>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</si>
  <si>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</si>
  <si>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</si>
  <si>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</si>
  <si>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</si>
  <si>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</si>
  <si>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</si>
  <si>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</si>
  <si>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</si>
  <si>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</si>
  <si>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</si>
  <si>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</si>
  <si>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</si>
  <si>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</si>
  <si>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</si>
  <si>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</si>
  <si>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</si>
  <si>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</si>
  <si>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</si>
  <si>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</si>
  <si>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</si>
  <si>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</si>
  <si>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</si>
  <si>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</si>
  <si>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</si>
  <si>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</si>
  <si>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</si>
  <si>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</si>
  <si>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</si>
  <si>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</si>
  <si>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</si>
  <si>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</si>
  <si>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</si>
  <si>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</si>
  <si>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</si>
  <si>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</si>
  <si>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</si>
  <si>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</si>
  <si>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</si>
  <si>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</si>
  <si>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</si>
  <si>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</si>
  <si>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</si>
  <si>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</si>
  <si>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</si>
  <si>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</si>
  <si>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</si>
  <si>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</si>
  <si>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</si>
  <si>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</si>
  <si>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</si>
  <si>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</si>
  <si>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</si>
  <si>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</si>
  <si>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</si>
  <si>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</si>
  <si>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</si>
  <si>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</si>
  <si>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</si>
  <si>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</si>
  <si>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</si>
  <si>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</si>
  <si>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</si>
  <si>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</si>
  <si>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</si>
  <si>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</si>
  <si>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</si>
  <si>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</si>
  <si>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</si>
  <si>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</si>
  <si>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</si>
  <si>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</si>
  <si>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</si>
  <si>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</si>
  <si>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</si>
  <si>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</si>
  <si>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</si>
  <si>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</si>
  <si>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</si>
  <si>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</si>
  <si>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</si>
  <si>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</si>
  <si>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</si>
  <si>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</si>
  <si>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</si>
  <si>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</si>
  <si>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</si>
  <si>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</si>
  <si>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</si>
  <si>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</si>
  <si>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</si>
  <si>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</si>
  <si>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</si>
  <si>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</si>
  <si>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</si>
  <si>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</si>
  <si>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</si>
  <si>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</si>
  <si>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</si>
  <si>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</si>
  <si>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</si>
  <si>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</si>
  <si>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</si>
  <si>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</si>
  <si>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</si>
  <si>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</si>
  <si>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</si>
  <si>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</si>
  <si>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</si>
  <si>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</si>
  <si>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</si>
  <si>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</si>
  <si>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</si>
  <si>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</si>
  <si>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</si>
  <si>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</si>
  <si>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</si>
  <si>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</si>
  <si>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</si>
  <si>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</si>
  <si>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</si>
  <si>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</si>
  <si>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</si>
  <si>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</si>
  <si>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</si>
  <si>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</si>
  <si>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</si>
  <si>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</si>
  <si>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</si>
  <si>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</si>
  <si>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</si>
  <si>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</si>
  <si>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</si>
  <si>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</si>
  <si>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</si>
  <si>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</si>
  <si>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</si>
  <si>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</si>
  <si>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</si>
  <si>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</si>
  <si>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</si>
  <si>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</si>
  <si>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</si>
  <si>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</si>
  <si>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</si>
  <si>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</si>
  <si>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</si>
  <si>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</si>
  <si>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</si>
  <si>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</si>
  <si>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</si>
  <si>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</si>
  <si>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</si>
  <si>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</si>
  <si>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</si>
  <si>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</si>
  <si>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</si>
  <si>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</si>
  <si>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</si>
  <si>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</si>
  <si>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</si>
  <si>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</si>
  <si>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</si>
  <si>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</si>
  <si>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</si>
  <si>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</si>
  <si>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</si>
  <si>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</si>
  <si>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</si>
  <si>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</si>
  <si>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</si>
  <si>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</si>
  <si>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</si>
  <si>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</si>
  <si>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</si>
  <si>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</si>
  <si>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</si>
  <si>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</si>
  <si>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</si>
  <si>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</si>
  <si>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</si>
  <si>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</si>
  <si>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</si>
  <si>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</si>
  <si>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</si>
  <si>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</si>
  <si>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</si>
  <si>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</si>
  <si>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</si>
  <si>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</si>
  <si>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</si>
  <si>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</si>
  <si>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</si>
  <si>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</si>
  <si>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</si>
  <si>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</si>
  <si>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</si>
  <si>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</si>
  <si>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</si>
  <si>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</si>
  <si>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</si>
  <si>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</si>
  <si>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</si>
  <si>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</si>
  <si>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</si>
  <si>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</si>
  <si>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</si>
  <si>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</si>
  <si>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</si>
  <si>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</si>
  <si>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</si>
  <si>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</si>
  <si>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</si>
  <si>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</si>
  <si>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</si>
  <si>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</si>
  <si>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</si>
  <si>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</si>
  <si>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</si>
  <si>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</si>
  <si>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</si>
  <si>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</si>
  <si>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</si>
  <si>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</si>
  <si>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</si>
  <si>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</si>
  <si>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</si>
  <si>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</si>
  <si>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</si>
  <si>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</si>
  <si>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</si>
  <si>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</si>
  <si>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</si>
  <si>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</si>
  <si>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</si>
  <si>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</si>
  <si>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</si>
  <si>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</si>
  <si>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</si>
  <si>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</si>
  <si>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</si>
  <si>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</si>
  <si>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</si>
  <si>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</si>
  <si>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</si>
  <si>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</si>
  <si>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</si>
  <si>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</si>
  <si>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</si>
  <si>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</si>
  <si>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</si>
  <si>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</si>
  <si>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</si>
  <si>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</si>
  <si>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</si>
  <si>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</si>
  <si>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</si>
  <si>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</si>
  <si>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</si>
  <si>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</si>
  <si>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</si>
  <si>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</si>
  <si>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</si>
  <si>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</si>
  <si>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</si>
  <si>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</si>
  <si>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</si>
  <si>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</si>
  <si>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</si>
  <si>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</si>
  <si>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</si>
  <si>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</si>
  <si>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</si>
  <si>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</si>
  <si>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</si>
  <si>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</si>
  <si>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</si>
  <si>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</si>
  <si>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</si>
  <si>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</si>
  <si>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</si>
  <si>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</si>
  <si>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</si>
  <si>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</si>
  <si>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</si>
  <si>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</si>
  <si>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</si>
  <si>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</si>
  <si>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</si>
  <si>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</si>
  <si>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</si>
  <si>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</si>
  <si>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</si>
  <si>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</si>
  <si>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</si>
  <si>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</si>
  <si>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</si>
  <si>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</si>
  <si>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</si>
  <si>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</si>
  <si>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</si>
  <si>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</si>
  <si>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</si>
  <si>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</si>
  <si>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</si>
  <si>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</si>
  <si>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</si>
  <si>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</si>
  <si>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</si>
  <si>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</si>
  <si>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</si>
  <si>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</si>
  <si>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</si>
  <si>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</si>
  <si>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</si>
  <si>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</si>
  <si>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</si>
  <si>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</si>
  <si>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</si>
  <si>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</si>
  <si>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</si>
  <si>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</si>
  <si>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</si>
  <si>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</si>
  <si>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</si>
  <si>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</si>
  <si>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</si>
  <si>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</si>
  <si>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</si>
  <si>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</si>
  <si>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</si>
  <si>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</si>
  <si>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</si>
  <si>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</si>
  <si>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</si>
  <si>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</si>
  <si>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</si>
  <si>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</si>
  <si>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</si>
  <si>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</si>
  <si>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</si>
  <si>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</si>
  <si>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</si>
  <si>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</si>
  <si>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</si>
  <si>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</si>
  <si>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</si>
  <si>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</si>
  <si>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</si>
  <si>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</si>
  <si>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</si>
  <si>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</si>
  <si>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</si>
  <si>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</si>
  <si>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</si>
  <si>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</si>
  <si>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</si>
  <si>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</si>
  <si>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</si>
  <si>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</si>
  <si>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</si>
  <si>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</si>
  <si>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</si>
  <si>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</si>
  <si>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</si>
  <si>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</si>
  <si>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</si>
  <si>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</si>
  <si>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</si>
  <si>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</si>
  <si>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</si>
  <si>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</si>
  <si>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</si>
  <si>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</si>
  <si>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</si>
  <si>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</si>
  <si>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</si>
  <si>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</si>
  <si>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</si>
  <si>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</si>
  <si>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</si>
  <si>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</si>
  <si>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</si>
  <si>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</si>
  <si>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</si>
  <si>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</si>
  <si>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</si>
  <si>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</si>
  <si>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</si>
  <si>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</si>
  <si>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</si>
  <si>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</si>
  <si>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</si>
  <si>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</si>
  <si>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</si>
  <si>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</si>
  <si>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</si>
  <si>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</si>
  <si>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</si>
  <si>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</si>
  <si>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</si>
  <si>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</si>
  <si>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</si>
  <si>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</si>
  <si>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</si>
  <si>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</si>
  <si>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</si>
  <si>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</si>
  <si>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</si>
  <si>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</si>
  <si>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</si>
  <si>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</si>
  <si>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</si>
  <si>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</si>
  <si>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</si>
  <si>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</si>
  <si>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</si>
  <si>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</si>
  <si>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</si>
  <si>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</si>
  <si>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</si>
  <si>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</si>
  <si>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</si>
  <si>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</si>
  <si>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</si>
  <si>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</si>
  <si>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</si>
  <si>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</si>
  <si>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</si>
  <si>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</si>
  <si>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</si>
  <si>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</si>
  <si>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</si>
  <si>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</si>
  <si>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</si>
  <si>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</si>
  <si>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</si>
  <si>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</si>
  <si>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</si>
  <si>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</si>
  <si>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</si>
  <si>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</si>
  <si>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</si>
  <si>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</si>
  <si>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</si>
  <si>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</si>
  <si>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</si>
  <si>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</si>
  <si>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</si>
  <si>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</si>
  <si>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</si>
  <si>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</si>
  <si>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</si>
  <si>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</si>
  <si>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</si>
  <si>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</si>
  <si>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</si>
  <si>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</si>
  <si>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</si>
  <si>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</si>
  <si>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</si>
  <si>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</si>
  <si>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</si>
  <si>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</si>
  <si>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</si>
  <si>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</si>
  <si>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</si>
  <si>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</si>
  <si>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</si>
  <si>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</si>
  <si>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</si>
  <si>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</si>
  <si>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</si>
  <si>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</si>
  <si>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</si>
  <si>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</si>
  <si>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</si>
  <si>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</si>
  <si>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</si>
  <si>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</si>
  <si>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</si>
  <si>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</si>
  <si>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</si>
  <si>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</si>
  <si>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</si>
  <si>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</si>
  <si>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</si>
  <si>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</si>
  <si>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</si>
  <si>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</si>
  <si>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</si>
  <si>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</si>
  <si>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</si>
  <si>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</si>
  <si>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</si>
  <si>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</si>
  <si>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</si>
  <si>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</si>
  <si>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</si>
  <si>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</si>
  <si>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</si>
  <si>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</si>
  <si>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</si>
  <si>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</si>
  <si>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</si>
  <si>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</si>
  <si>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</si>
  <si>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</si>
  <si>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</si>
  <si>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</si>
  <si>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</si>
  <si>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</si>
  <si>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</si>
  <si>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</si>
  <si>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</si>
  <si>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</si>
  <si>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</si>
  <si>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</si>
  <si>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</si>
  <si>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</si>
  <si>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</si>
  <si>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</si>
  <si>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</si>
  <si>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</si>
  <si>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</si>
  <si>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</si>
  <si>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</si>
  <si>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</si>
  <si>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</si>
  <si>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</si>
  <si>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</si>
  <si>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</si>
  <si>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</si>
  <si>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</si>
  <si>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</si>
  <si>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</si>
  <si>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</si>
  <si>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</si>
  <si>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</si>
  <si>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</si>
  <si>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</si>
  <si>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</si>
  <si>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</si>
  <si>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</si>
  <si>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</si>
  <si>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</si>
  <si>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</si>
  <si>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</si>
  <si>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</si>
  <si>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</si>
  <si>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</si>
  <si>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</si>
  <si>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</si>
  <si>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</si>
  <si>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</si>
  <si>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</si>
  <si>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</si>
  <si>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</si>
  <si>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</si>
  <si>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</si>
  <si>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</si>
  <si>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</si>
  <si>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</si>
  <si>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</si>
  <si>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</si>
  <si>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</si>
  <si>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</si>
  <si>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</si>
  <si>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</si>
  <si>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</si>
  <si>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</si>
  <si>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</si>
  <si>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</si>
  <si>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</si>
  <si>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</si>
  <si>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</si>
  <si>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</si>
  <si>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</si>
  <si>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</si>
  <si>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</si>
  <si>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</si>
  <si>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</si>
  <si>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</si>
  <si>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</si>
  <si>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</si>
  <si>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</si>
  <si>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</si>
  <si>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</si>
  <si>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</si>
  <si>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</si>
  <si>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</si>
  <si>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</si>
  <si>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</si>
  <si>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</si>
  <si>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</si>
  <si>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</si>
  <si>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</si>
  <si>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</si>
  <si>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</si>
  <si>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</si>
  <si>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</si>
  <si>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</si>
  <si>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</si>
  <si>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</si>
  <si>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</si>
  <si>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</si>
  <si>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</si>
  <si>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</si>
  <si>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</si>
  <si>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</si>
  <si>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</si>
  <si>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</si>
  <si>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</si>
  <si>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</si>
  <si>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</si>
  <si>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</si>
  <si>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</si>
  <si>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</si>
  <si>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</si>
  <si>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</si>
  <si>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</si>
  <si>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</si>
  <si>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</si>
  <si>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</si>
  <si>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</si>
  <si>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</si>
  <si>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</si>
  <si>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</si>
  <si>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</si>
  <si>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</si>
  <si>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</si>
  <si>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</si>
  <si>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</si>
  <si>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</si>
  <si>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</si>
  <si>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</si>
  <si>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</si>
  <si>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</si>
  <si>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</si>
  <si>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</si>
  <si>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</si>
  <si>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</si>
  <si>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</si>
  <si>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</si>
  <si>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</si>
  <si>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</si>
  <si>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</si>
  <si>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</si>
  <si>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</si>
  <si>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</si>
  <si>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</si>
  <si>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</si>
  <si>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</si>
  <si>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</si>
  <si>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</si>
  <si>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</si>
  <si>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</si>
  <si>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</si>
  <si>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</si>
  <si>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</si>
  <si>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</si>
  <si>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</si>
  <si>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</si>
  <si>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</si>
  <si>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</si>
  <si>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</si>
  <si>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</si>
  <si>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</si>
  <si>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</si>
  <si>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</si>
  <si>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</si>
  <si>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</si>
  <si>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</si>
  <si>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</si>
  <si>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</si>
  <si>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</si>
  <si>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</si>
  <si>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</si>
  <si>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</si>
  <si>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</si>
  <si>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</si>
  <si>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</si>
  <si>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</si>
  <si>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</si>
  <si>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</si>
  <si>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</si>
  <si>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</si>
  <si>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</si>
  <si>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</si>
  <si>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</si>
  <si>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</si>
  <si>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</si>
  <si>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</si>
  <si>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</si>
  <si>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</si>
  <si>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</si>
  <si>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</si>
  <si>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</si>
  <si>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</si>
  <si>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</si>
  <si>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</si>
  <si>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</si>
  <si>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</si>
  <si>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</si>
  <si>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</si>
  <si>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</si>
  <si>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</si>
  <si>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</si>
  <si>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</si>
  <si>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</si>
  <si>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</si>
  <si>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</si>
  <si>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</si>
  <si>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</si>
  <si>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</si>
  <si>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</si>
  <si>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</si>
  <si>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</si>
  <si>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</si>
  <si>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</si>
  <si>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</si>
  <si>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</si>
  <si>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</si>
  <si>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</si>
  <si>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</si>
  <si>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</si>
  <si>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</si>
  <si>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</si>
  <si>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</si>
  <si>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</si>
  <si>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</si>
  <si>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</si>
  <si>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</si>
  <si>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</si>
  <si>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</si>
  <si>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</si>
  <si>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</si>
  <si>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</si>
  <si>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</si>
  <si>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</si>
  <si>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</si>
  <si>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</si>
  <si>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</si>
  <si>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</si>
  <si>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</si>
  <si>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</si>
  <si>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</si>
  <si>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</si>
  <si>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</si>
  <si>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</si>
  <si>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</si>
  <si>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</si>
  <si>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</si>
  <si>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</si>
  <si>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</si>
  <si>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</si>
  <si>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</si>
  <si>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</si>
  <si>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</si>
  <si>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</si>
  <si>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</si>
  <si>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</si>
  <si>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</si>
  <si>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</si>
  <si>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</si>
  <si>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</si>
  <si>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</si>
  <si>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</si>
  <si>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</si>
  <si>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</si>
  <si>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</si>
  <si>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</si>
  <si>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</si>
  <si>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</si>
  <si>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</si>
  <si>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</si>
  <si>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</si>
  <si>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</si>
  <si>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</si>
  <si>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</si>
  <si>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</si>
  <si>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</si>
  <si>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</si>
  <si>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</si>
  <si>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</si>
  <si>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</si>
  <si>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</si>
  <si>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</si>
  <si>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</si>
  <si>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</si>
  <si>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</si>
  <si>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</si>
  <si>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</si>
  <si>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</si>
  <si>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</si>
  <si>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</si>
  <si>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</si>
  <si>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</si>
  <si>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</si>
  <si>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</si>
  <si>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</si>
  <si>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</si>
  <si>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</si>
  <si>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</si>
  <si>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</si>
  <si>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</si>
  <si>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</si>
  <si>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</si>
  <si>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</si>
  <si>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</si>
  <si>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</si>
  <si>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</si>
  <si>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</si>
  <si>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</si>
  <si>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</si>
  <si>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</si>
  <si>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</si>
  <si>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</si>
  <si>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</si>
  <si>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</si>
  <si>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</si>
  <si>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</si>
  <si>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</si>
  <si>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</si>
  <si>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</si>
  <si>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</si>
  <si>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</si>
  <si>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</si>
  <si>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</si>
  <si>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</si>
  <si>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</si>
  <si>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</si>
  <si>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</si>
  <si>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</si>
  <si>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</si>
  <si>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</si>
  <si>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</si>
  <si>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</si>
  <si>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</si>
  <si>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</si>
  <si>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</si>
  <si>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</si>
  <si>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</si>
  <si>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</si>
  <si>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</si>
  <si>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</si>
  <si>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</si>
  <si>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</si>
  <si>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</si>
  <si>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</si>
  <si>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</si>
  <si>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</si>
  <si>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</si>
  <si>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</si>
  <si>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</si>
  <si>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</si>
  <si>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</si>
  <si>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</si>
  <si>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</si>
  <si>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</si>
  <si>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</si>
  <si>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</si>
  <si>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</si>
  <si>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</si>
  <si>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</si>
  <si>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</si>
  <si>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</si>
  <si>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</si>
  <si>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</si>
  <si>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</si>
  <si>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</si>
  <si>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</si>
  <si>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</si>
  <si>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</si>
  <si>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</si>
  <si>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</si>
  <si>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</si>
  <si>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</si>
  <si>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</si>
  <si>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</si>
  <si>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</si>
  <si>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</si>
  <si>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</si>
  <si>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</si>
  <si>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</si>
  <si>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</si>
  <si>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</si>
  <si>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</si>
  <si>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</si>
  <si>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</si>
  <si>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</si>
  <si>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</si>
  <si>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</si>
  <si>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</si>
  <si>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</si>
  <si>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</si>
  <si>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</si>
  <si>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</si>
  <si>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</si>
  <si>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</si>
  <si>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</si>
  <si>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</si>
  <si>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</si>
  <si>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</si>
  <si>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</si>
  <si>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</si>
  <si>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</si>
  <si>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</si>
  <si>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</si>
  <si>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</si>
  <si>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</si>
  <si>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</si>
  <si>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</si>
  <si>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</si>
  <si>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</si>
  <si>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</si>
  <si>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</si>
  <si>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</si>
  <si>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</si>
  <si>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</si>
  <si>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</si>
  <si>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</si>
  <si>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</si>
  <si>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</si>
  <si>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</si>
  <si>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</si>
  <si>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</si>
  <si>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</si>
  <si>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</si>
  <si>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</si>
  <si>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</si>
  <si>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</si>
  <si>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</si>
  <si>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</si>
  <si>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</si>
  <si>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</si>
  <si>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</si>
  <si>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</si>
  <si>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</si>
  <si>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</si>
  <si>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</si>
  <si>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</si>
  <si>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</si>
  <si>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</si>
  <si>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</si>
  <si>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</si>
  <si>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</si>
  <si>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</si>
  <si>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</si>
  <si>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</si>
  <si>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</si>
  <si>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</si>
  <si>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</si>
  <si>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</si>
  <si>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</si>
  <si>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</si>
  <si>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</si>
  <si>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</si>
  <si>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</si>
  <si>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</si>
  <si>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</si>
  <si>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</si>
  <si>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</si>
  <si>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</si>
  <si>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</si>
  <si>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</si>
  <si>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</si>
  <si>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</si>
  <si>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</si>
  <si>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</si>
  <si>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</si>
  <si>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</si>
  <si>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</si>
  <si>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</si>
  <si>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</si>
  <si>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</si>
  <si>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</si>
  <si>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</si>
  <si>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</si>
  <si>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</si>
  <si>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</si>
  <si>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</si>
  <si>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</si>
  <si>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</si>
  <si>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</si>
  <si>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</si>
  <si>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</si>
  <si>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</si>
  <si>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</si>
  <si>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</si>
  <si>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</si>
  <si>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</si>
  <si>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</si>
  <si>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</si>
  <si>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</si>
  <si>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</si>
  <si>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</si>
  <si>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</si>
  <si>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</si>
  <si>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</si>
  <si>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</si>
  <si>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</si>
  <si>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</si>
  <si>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</si>
  <si>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</si>
  <si>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</si>
  <si>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</si>
  <si>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</si>
  <si>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</si>
  <si>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</si>
  <si>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</si>
  <si>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</si>
  <si>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</si>
  <si>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</si>
  <si>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</si>
  <si>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</si>
  <si>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</si>
  <si>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</si>
  <si>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</si>
  <si>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</si>
  <si>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</si>
  <si>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</si>
  <si>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</si>
  <si>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</si>
  <si>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</si>
  <si>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</si>
  <si>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</si>
  <si>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</si>
  <si>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</si>
  <si>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</si>
  <si>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</si>
  <si>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</si>
  <si>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</si>
  <si>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</si>
  <si>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</si>
  <si>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</si>
  <si>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</si>
  <si>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</si>
  <si>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</si>
  <si>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</si>
  <si>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</si>
  <si>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</si>
  <si>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</si>
  <si>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</si>
  <si>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</si>
  <si>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</si>
  <si>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</si>
  <si>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</si>
  <si>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</si>
  <si>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</si>
  <si>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</si>
  <si>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</si>
  <si>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</si>
  <si>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</si>
  <si>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</si>
  <si>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</si>
  <si>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</si>
  <si>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</si>
  <si>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</si>
  <si>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</si>
  <si>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</si>
  <si>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</si>
  <si>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</si>
  <si>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</si>
  <si>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</si>
  <si>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</si>
  <si>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</si>
  <si>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</si>
  <si>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</si>
  <si>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</si>
  <si>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</si>
  <si>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</si>
  <si>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</si>
  <si>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</si>
  <si>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</si>
  <si>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</si>
  <si>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</si>
  <si>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</si>
  <si>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</si>
  <si>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</si>
  <si>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</si>
  <si>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</si>
  <si>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</si>
  <si>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</si>
  <si>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</si>
  <si>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</si>
  <si>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</si>
  <si>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</si>
  <si>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</si>
  <si>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</si>
  <si>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</si>
  <si>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</si>
  <si>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</si>
  <si>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</si>
  <si>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</si>
  <si>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</si>
  <si>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</si>
  <si>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</si>
  <si>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</si>
  <si>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</si>
  <si>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</si>
  <si>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</si>
  <si>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</si>
  <si>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</si>
  <si>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</si>
  <si>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</si>
  <si>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</si>
  <si>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</si>
  <si>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</si>
  <si>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</si>
  <si>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</si>
  <si>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</si>
  <si>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</si>
  <si>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</si>
  <si>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</si>
  <si>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</si>
  <si>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</si>
  <si>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</si>
  <si>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</si>
  <si>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</si>
  <si>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</si>
  <si>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</si>
  <si>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</si>
  <si>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</si>
  <si>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</si>
  <si>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</si>
  <si>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</si>
  <si>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</si>
  <si>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</si>
  <si>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</si>
  <si>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</si>
  <si>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</si>
  <si>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</si>
  <si>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</si>
  <si>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</si>
  <si>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</si>
  <si>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</si>
  <si>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</si>
  <si>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</si>
  <si>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</si>
  <si>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</si>
  <si>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</si>
  <si>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</si>
  <si>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</si>
  <si>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</si>
  <si>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</si>
  <si>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</si>
  <si>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</si>
  <si>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</si>
  <si>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</si>
  <si>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</si>
  <si>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</si>
  <si>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</si>
  <si>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</si>
  <si>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</si>
  <si>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</si>
  <si>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</si>
  <si>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</si>
  <si>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</si>
  <si>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</si>
  <si>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</si>
  <si>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</si>
  <si>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</si>
  <si>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</si>
  <si>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</si>
  <si>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</si>
  <si>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</si>
  <si>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</si>
  <si>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</si>
  <si>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</si>
  <si>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</si>
  <si>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</si>
  <si>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</si>
  <si>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</si>
  <si>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</si>
  <si>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</si>
  <si>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</si>
  <si>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</si>
  <si>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</si>
  <si>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</si>
  <si>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</si>
  <si>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</si>
  <si>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</si>
  <si>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</si>
  <si>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</si>
  <si>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</si>
  <si>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</si>
  <si>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</si>
  <si>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</si>
  <si>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</si>
  <si>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</si>
  <si>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</si>
  <si>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</si>
  <si>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</si>
  <si>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</si>
  <si>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</si>
  <si>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</si>
  <si>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</si>
  <si>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</si>
  <si>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</si>
  <si>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</si>
  <si>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</si>
  <si>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</si>
  <si>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</si>
  <si>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</si>
  <si>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</si>
  <si>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</si>
  <si>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</si>
  <si>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</si>
  <si>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</si>
  <si>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</si>
  <si>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</si>
  <si>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</si>
  <si>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</si>
  <si>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</si>
  <si>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</si>
  <si>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</si>
  <si>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</si>
  <si>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</si>
  <si>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</si>
  <si>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</si>
  <si>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</si>
  <si>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</si>
  <si>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</si>
  <si>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</si>
  <si>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</si>
  <si>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</si>
  <si>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</si>
  <si>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</si>
  <si>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</si>
  <si>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</si>
  <si>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</si>
  <si>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</si>
  <si>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</si>
  <si>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</si>
  <si>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</si>
  <si>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</si>
  <si>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</si>
  <si>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</si>
  <si>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</si>
  <si>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</si>
  <si>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</si>
  <si>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</si>
  <si>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</si>
  <si>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</si>
  <si>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</si>
  <si>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</si>
  <si>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</si>
  <si>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</si>
  <si>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</si>
  <si>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</si>
  <si>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</si>
  <si>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</si>
  <si>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</si>
  <si>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</si>
  <si>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</si>
  <si>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</si>
  <si>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</si>
  <si>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</si>
  <si>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</si>
  <si>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</si>
  <si>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</si>
  <si>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</si>
  <si>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</si>
  <si>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</si>
  <si>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</si>
  <si>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</si>
  <si>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</si>
  <si>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</si>
  <si>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</si>
  <si>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</si>
  <si>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</si>
  <si>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</si>
  <si>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</si>
  <si>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</si>
  <si>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</si>
  <si>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</si>
  <si>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</si>
  <si>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</si>
  <si>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</si>
  <si>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</si>
  <si>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</si>
  <si>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</si>
  <si>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</si>
  <si>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</si>
  <si>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</si>
  <si>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</si>
  <si>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</si>
  <si>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</si>
  <si>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</si>
  <si>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</si>
  <si>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</si>
  <si>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</si>
  <si>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</si>
  <si>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</si>
  <si>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</si>
  <si>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</si>
  <si>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</si>
  <si>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</si>
  <si>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</si>
  <si>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</si>
  <si>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</si>
  <si>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</si>
  <si>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</si>
  <si>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</si>
  <si>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</si>
  <si>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</si>
  <si>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</si>
  <si>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</si>
  <si>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</si>
  <si>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</si>
  <si>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</si>
  <si>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</si>
  <si>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</si>
  <si>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</si>
  <si>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</si>
  <si>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</si>
  <si>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</si>
  <si>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</si>
  <si>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</si>
  <si>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</si>
  <si>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</si>
  <si>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</si>
  <si>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</si>
  <si>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</si>
  <si>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</si>
  <si>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</si>
  <si>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</si>
  <si>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</si>
  <si>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</si>
  <si>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</si>
  <si>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</si>
  <si>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</si>
  <si>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</si>
  <si>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</si>
  <si>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</si>
  <si>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</si>
  <si>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</si>
  <si>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</si>
  <si>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</si>
  <si>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</si>
  <si>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</si>
  <si>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</si>
  <si>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</si>
  <si>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</si>
  <si>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</si>
  <si>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</si>
  <si>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</si>
  <si>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</si>
  <si>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</si>
  <si>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</si>
  <si>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</si>
  <si>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</si>
  <si>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</si>
  <si>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</si>
  <si>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</si>
  <si>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</si>
  <si>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</si>
  <si>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</si>
  <si>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</si>
  <si>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</si>
  <si>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</si>
  <si>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</si>
  <si>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</si>
  <si>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</si>
  <si>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</si>
  <si>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</si>
  <si>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</si>
  <si>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</si>
  <si>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</si>
  <si>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</si>
  <si>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</si>
  <si>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</si>
  <si>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</si>
  <si>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</si>
  <si>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</si>
  <si>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</si>
  <si>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</si>
  <si>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</si>
  <si>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</si>
  <si>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</si>
  <si>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</si>
  <si>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</si>
  <si>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</si>
  <si>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</si>
  <si>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</si>
  <si>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</si>
  <si>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</si>
  <si>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</si>
  <si>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</si>
  <si>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</si>
  <si>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</si>
  <si>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</si>
  <si>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</si>
  <si>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</si>
  <si>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</si>
  <si>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</si>
  <si>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</si>
  <si>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</si>
  <si>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</si>
  <si>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</si>
  <si>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</si>
  <si>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</si>
  <si>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</si>
  <si>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</si>
  <si>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</si>
  <si>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</si>
  <si>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</si>
  <si>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</si>
  <si>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</si>
  <si>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</si>
  <si>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</si>
  <si>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</si>
  <si>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</si>
  <si>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</si>
  <si>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</si>
  <si>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</si>
  <si>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</si>
  <si>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</si>
  <si>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</si>
  <si>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</si>
  <si>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</si>
  <si>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</si>
  <si>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</si>
  <si>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</si>
  <si>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</si>
  <si>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</si>
  <si>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</si>
  <si>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</si>
  <si>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</si>
  <si>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</si>
  <si>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</si>
  <si>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</si>
  <si>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</si>
  <si>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</si>
  <si>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</si>
  <si>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</si>
  <si>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</si>
  <si>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</si>
  <si>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</si>
  <si>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</si>
  <si>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</si>
  <si>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</si>
  <si>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</si>
  <si>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</si>
  <si>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</si>
  <si>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</si>
  <si>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</si>
  <si>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</si>
  <si>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</si>
  <si>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</si>
  <si>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</si>
  <si>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</si>
  <si>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</si>
  <si>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</si>
  <si>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</si>
  <si>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</si>
  <si>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</si>
  <si>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</si>
  <si>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</si>
  <si>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</si>
  <si>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</si>
  <si>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</si>
  <si>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</si>
  <si>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</si>
  <si>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</si>
  <si>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</si>
  <si>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</si>
  <si>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</si>
  <si>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</si>
  <si>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</si>
  <si>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</si>
  <si>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</si>
  <si>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</si>
  <si>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</si>
  <si>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</si>
  <si>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</si>
  <si>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</si>
  <si>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</si>
  <si>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</si>
  <si>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</si>
  <si>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</si>
  <si>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</si>
  <si>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</si>
  <si>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</si>
  <si>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</si>
  <si>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</si>
  <si>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</si>
  <si>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</si>
  <si>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</si>
  <si>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</si>
  <si>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</si>
  <si>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</si>
  <si>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</si>
  <si>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</si>
  <si>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</si>
  <si>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</si>
  <si>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</si>
  <si>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</si>
  <si>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</si>
  <si>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</si>
  <si>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</si>
  <si>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</si>
  <si>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</si>
  <si>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</si>
  <si>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</si>
  <si>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</si>
  <si>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</si>
  <si>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</si>
  <si>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</si>
  <si>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</si>
  <si>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</si>
  <si>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</si>
  <si>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</si>
  <si>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</si>
  <si>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</si>
  <si>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</si>
  <si>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</si>
  <si>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</si>
  <si>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</si>
  <si>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</si>
  <si>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</si>
  <si>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</si>
  <si>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</si>
  <si>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</si>
  <si>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</si>
  <si>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</si>
  <si>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</si>
  <si>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</si>
  <si>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</si>
  <si>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</si>
  <si>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</si>
  <si>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</si>
  <si>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</si>
  <si>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</si>
  <si>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</si>
  <si>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</si>
  <si>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</si>
  <si>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</si>
  <si>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</si>
  <si>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</si>
  <si>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</si>
  <si>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</si>
  <si>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</si>
  <si>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</si>
  <si>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</si>
  <si>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</si>
  <si>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</si>
  <si>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</si>
  <si>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</si>
  <si>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</si>
  <si>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</si>
  <si>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</si>
  <si>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</si>
  <si>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</si>
  <si>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</si>
  <si>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</si>
  <si>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</si>
  <si>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</si>
  <si>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</si>
  <si>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</si>
  <si>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</si>
  <si>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</si>
  <si>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</si>
  <si>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</si>
  <si>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</si>
  <si>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</si>
  <si>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</si>
  <si>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</si>
  <si>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</si>
  <si>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</si>
  <si>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</si>
  <si>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</si>
  <si>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</si>
  <si>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</si>
  <si>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</si>
  <si>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</si>
  <si>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</si>
  <si>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</si>
  <si>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</si>
  <si>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</si>
  <si>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</si>
  <si>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</si>
  <si>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</si>
  <si>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</si>
  <si>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</si>
  <si>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</si>
  <si>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</si>
  <si>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</si>
  <si>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</si>
  <si>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</si>
  <si>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</si>
  <si>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</si>
  <si>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</si>
  <si>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</si>
  <si>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</si>
  <si>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</si>
  <si>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</si>
  <si>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</si>
  <si>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</si>
  <si>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</si>
  <si>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</si>
  <si>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</si>
  <si>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</si>
  <si>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</si>
  <si>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</si>
  <si>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</si>
  <si>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</si>
  <si>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</si>
  <si>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</si>
  <si>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</si>
  <si>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</si>
  <si>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</si>
  <si>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</si>
  <si>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</si>
  <si>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</si>
  <si>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</si>
  <si>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</si>
  <si>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</si>
  <si>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</si>
  <si>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</si>
  <si>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</si>
  <si>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</si>
  <si>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</si>
  <si>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</si>
  <si>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</si>
  <si>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</si>
  <si>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</si>
  <si>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</si>
  <si>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</si>
  <si>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</si>
  <si>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</si>
  <si>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</si>
  <si>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</si>
  <si>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</si>
  <si>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</si>
  <si>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</si>
  <si>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</si>
  <si>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</si>
  <si>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</si>
  <si>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</si>
  <si>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</si>
  <si>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</si>
  <si>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</si>
  <si>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</si>
  <si>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</si>
  <si>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</si>
  <si>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</si>
  <si>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</si>
  <si>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</si>
  <si>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</si>
  <si>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</si>
  <si>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</si>
  <si>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</si>
  <si>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</si>
  <si>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</si>
  <si>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</si>
  <si>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</si>
  <si>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</si>
  <si>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</si>
  <si>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</si>
  <si>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</si>
  <si>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</si>
  <si>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</si>
  <si>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</si>
  <si>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</si>
  <si>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</si>
  <si>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</si>
  <si>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</si>
  <si>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</si>
  <si>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</si>
  <si>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</si>
  <si>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</si>
  <si>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</si>
  <si>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</si>
  <si>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</si>
  <si>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</si>
  <si>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</si>
  <si>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</si>
  <si>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</si>
  <si>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</si>
  <si>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</si>
  <si>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</si>
  <si>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</si>
  <si>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</si>
  <si>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</si>
  <si>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</si>
  <si>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</si>
  <si>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</si>
  <si>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</si>
  <si>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</si>
  <si>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</si>
  <si>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</si>
  <si>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</si>
  <si>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</si>
  <si>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</si>
  <si>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</si>
  <si>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</si>
  <si>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</si>
  <si>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</si>
  <si>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</si>
  <si>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</si>
  <si>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</si>
  <si>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</si>
  <si>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</si>
  <si>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</si>
  <si>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</si>
  <si>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</si>
  <si>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</si>
  <si>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</si>
  <si>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</si>
  <si>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</si>
  <si>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</si>
  <si>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</si>
  <si>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</si>
  <si>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</si>
  <si>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</si>
  <si>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</si>
  <si>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</si>
  <si>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</si>
  <si>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</si>
  <si>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</si>
  <si>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</si>
  <si>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</si>
  <si>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</si>
  <si>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</si>
  <si>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</si>
  <si>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</si>
  <si>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</si>
  <si>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</si>
  <si>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</si>
  <si>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</si>
  <si>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</si>
  <si>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</si>
  <si>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</si>
  <si>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</si>
  <si>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</si>
  <si>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</si>
  <si>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</si>
  <si>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</si>
  <si>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</si>
  <si>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</si>
  <si>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</si>
  <si>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</si>
  <si>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</si>
  <si>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</si>
  <si>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</si>
  <si>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</si>
  <si>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</si>
  <si>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</si>
  <si>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</si>
  <si>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</si>
  <si>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</si>
  <si>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</si>
  <si>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</si>
  <si>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</si>
  <si>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</si>
  <si>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</si>
  <si>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</si>
  <si>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</si>
  <si>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</si>
  <si>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</si>
  <si>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</si>
  <si>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</si>
  <si>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</si>
  <si>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</si>
  <si>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</si>
  <si>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</si>
  <si>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</si>
  <si>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</si>
  <si>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</si>
  <si>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</si>
  <si>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</si>
  <si>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</si>
  <si>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</si>
  <si>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</si>
  <si>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</si>
  <si>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</si>
  <si>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</si>
  <si>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</si>
  <si>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</si>
  <si>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</si>
  <si>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</si>
  <si>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</si>
  <si>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</si>
  <si>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</si>
  <si>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</si>
  <si>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</si>
  <si>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</si>
  <si>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</si>
  <si>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</si>
  <si>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</si>
  <si>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</si>
  <si>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</si>
  <si>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</si>
  <si>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</si>
  <si>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</si>
  <si>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</si>
  <si>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</si>
  <si>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</si>
  <si>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</si>
  <si>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</si>
  <si>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</si>
  <si>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</si>
  <si>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</si>
  <si>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</si>
  <si>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</si>
  <si>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</si>
  <si>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</si>
  <si>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</si>
  <si>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</si>
  <si>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</si>
  <si>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</si>
  <si>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</si>
  <si>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</si>
  <si>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</si>
  <si>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</si>
  <si>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</si>
  <si>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</si>
  <si>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</si>
  <si>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</si>
  <si>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</si>
  <si>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</si>
  <si>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</si>
  <si>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</si>
  <si>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</si>
  <si>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</si>
  <si>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</si>
  <si>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</si>
  <si>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</si>
  <si>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</si>
  <si>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</si>
  <si>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</si>
  <si>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</si>
  <si>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</si>
  <si>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</si>
  <si>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</si>
  <si>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</si>
  <si>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</si>
  <si>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</si>
  <si>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</si>
  <si>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</si>
  <si>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</si>
  <si>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</si>
  <si>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</si>
  <si>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</si>
  <si>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</si>
  <si>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</si>
  <si>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</si>
  <si>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</si>
  <si>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</si>
  <si>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</si>
  <si>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</si>
  <si>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</si>
  <si>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</si>
  <si>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</si>
  <si>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</si>
  <si>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</si>
  <si>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</si>
  <si>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</si>
  <si>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</si>
  <si>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</si>
  <si>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</si>
  <si>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</si>
  <si>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</si>
  <si>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</si>
  <si>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</si>
  <si>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</si>
  <si>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</si>
  <si>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</si>
  <si>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</si>
  <si>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</si>
  <si>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</si>
  <si>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</si>
  <si>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</si>
  <si>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</si>
  <si>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</si>
  <si>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</si>
  <si>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</si>
  <si>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</si>
  <si>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</si>
  <si>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</si>
  <si>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</si>
  <si>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</si>
  <si>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</si>
  <si>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</si>
  <si>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</si>
  <si>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</si>
  <si>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</si>
  <si>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</si>
  <si>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</si>
  <si>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</si>
  <si>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</si>
  <si>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</si>
  <si>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</si>
  <si>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</si>
  <si>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</si>
  <si>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</si>
  <si>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</si>
  <si>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</si>
  <si>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</si>
  <si>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</si>
  <si>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</si>
  <si>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</si>
  <si>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</si>
  <si>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</si>
  <si>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</si>
  <si>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</si>
  <si>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</si>
  <si>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</si>
  <si>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</si>
  <si>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</si>
  <si>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</si>
  <si>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</si>
  <si>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</si>
  <si>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</si>
  <si>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</si>
  <si>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</si>
  <si>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</si>
  <si>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</si>
  <si>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</si>
  <si>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</si>
  <si>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</si>
  <si>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</si>
  <si>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</si>
  <si>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</si>
  <si>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</si>
  <si>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</si>
  <si>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</si>
  <si>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</si>
  <si>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</si>
  <si>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</si>
  <si>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</si>
  <si>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</si>
  <si>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</si>
  <si>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</si>
  <si>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</si>
  <si>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</si>
  <si>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</si>
  <si>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</si>
  <si>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</si>
  <si>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</si>
  <si>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</si>
  <si>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</si>
  <si>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</si>
  <si>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</si>
  <si>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</si>
  <si>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</si>
  <si>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</si>
  <si>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</si>
  <si>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</si>
  <si>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</si>
  <si>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</si>
  <si>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</si>
  <si>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</si>
  <si>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</si>
  <si>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</si>
  <si>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</si>
  <si>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</si>
  <si>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</si>
  <si>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</si>
  <si>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</si>
  <si>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</si>
  <si>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</si>
  <si>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</si>
  <si>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</si>
  <si>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</si>
  <si>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</si>
  <si>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</si>
  <si>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</si>
  <si>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</si>
  <si>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</si>
  <si>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</si>
  <si>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</si>
  <si>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</si>
  <si>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</si>
  <si>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</si>
  <si>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</si>
  <si>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</si>
  <si>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</si>
  <si>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</si>
  <si>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</si>
  <si>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</si>
  <si>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</si>
  <si>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</si>
  <si>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</si>
  <si>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</si>
  <si>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</si>
  <si>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</si>
  <si>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</si>
  <si>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</si>
  <si>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</si>
  <si>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</si>
  <si>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</si>
  <si>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</si>
  <si>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</si>
  <si>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</si>
  <si>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</si>
  <si>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</si>
  <si>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</si>
  <si>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</si>
  <si>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</si>
  <si>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</si>
  <si>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</si>
  <si>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</si>
  <si>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</si>
  <si>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</si>
  <si>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</si>
  <si>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</si>
  <si>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</si>
  <si>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</si>
  <si>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</si>
  <si>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</si>
  <si>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</si>
  <si>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</si>
  <si>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</si>
  <si>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</si>
  <si>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</si>
  <si>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</si>
  <si>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</si>
  <si>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</si>
  <si>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</si>
  <si>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</si>
  <si>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</si>
  <si>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</si>
  <si>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</si>
  <si>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</si>
  <si>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</si>
  <si>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</si>
  <si>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</si>
  <si>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</si>
  <si>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</si>
  <si>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</si>
  <si>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</si>
  <si>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</si>
  <si>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</si>
  <si>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</si>
  <si>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</si>
  <si>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</si>
  <si>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</si>
  <si>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</si>
  <si>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</si>
  <si>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</si>
  <si>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</si>
  <si>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</si>
  <si>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</si>
  <si>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</si>
  <si>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</si>
  <si>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</si>
  <si>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</si>
  <si>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</si>
  <si>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</si>
  <si>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</si>
  <si>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</si>
  <si>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</si>
  <si>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</si>
  <si>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</si>
  <si>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</si>
  <si>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</si>
  <si>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</si>
  <si>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</si>
  <si>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</si>
  <si>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</si>
  <si>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</si>
  <si>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</si>
  <si>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</si>
  <si>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</si>
  <si>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</si>
  <si>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</si>
  <si>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</si>
  <si>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</si>
  <si>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</si>
  <si>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</si>
  <si>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</si>
  <si>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</si>
  <si>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</si>
  <si>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</si>
  <si>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</si>
  <si>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</si>
  <si>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</si>
  <si>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</si>
  <si>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</si>
  <si>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</si>
  <si>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</si>
  <si>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</si>
  <si>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</si>
  <si>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</si>
  <si>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</si>
  <si>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</si>
  <si>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</si>
  <si>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</si>
  <si>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</si>
  <si>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</si>
  <si>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</si>
  <si>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</si>
  <si>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</si>
  <si>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</si>
  <si>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</si>
  <si>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</si>
  <si>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</si>
  <si>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</si>
  <si>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</si>
  <si>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</si>
  <si>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</si>
  <si>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</si>
  <si>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</si>
  <si>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</si>
  <si>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</si>
  <si>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</si>
  <si>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</si>
  <si>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</si>
  <si>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</si>
  <si>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</si>
  <si>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</si>
  <si>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</si>
  <si>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</si>
  <si>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</si>
  <si>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</si>
  <si>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</si>
  <si>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</si>
  <si>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</si>
  <si>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</si>
  <si>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</si>
  <si>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</si>
  <si>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</si>
  <si>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</si>
  <si>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</si>
  <si>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</si>
  <si>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</si>
  <si>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</si>
  <si>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</si>
  <si>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</si>
  <si>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</si>
  <si>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</si>
  <si>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</si>
  <si>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</si>
  <si>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</si>
  <si>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</si>
  <si>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</si>
  <si>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</si>
  <si>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</si>
  <si>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</si>
  <si>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</si>
  <si>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</si>
  <si>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</si>
  <si>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</si>
  <si>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</si>
  <si>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</si>
  <si>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</si>
  <si>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</si>
  <si>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</si>
  <si>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</si>
  <si>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</si>
  <si>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</si>
  <si>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</si>
  <si>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</si>
  <si>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</si>
  <si>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</si>
  <si>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</si>
  <si>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</si>
  <si>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</si>
  <si>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</si>
  <si>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</si>
  <si>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</si>
  <si>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</si>
  <si>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</si>
  <si>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</si>
  <si>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</si>
  <si>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</si>
  <si>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</si>
  <si>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</si>
  <si>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</si>
  <si>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</si>
  <si>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</si>
  <si>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</si>
  <si>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</si>
  <si>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</si>
  <si>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</si>
  <si>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</si>
  <si>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</si>
  <si>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</si>
  <si>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</si>
  <si>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</si>
  <si>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</si>
  <si>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</si>
  <si>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</si>
  <si>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</si>
  <si>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</si>
  <si>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</si>
  <si>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</si>
  <si>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</si>
  <si>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</si>
  <si>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</si>
  <si>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</si>
  <si>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</si>
  <si>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</si>
  <si>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</si>
  <si>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</si>
  <si>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</si>
  <si>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</si>
  <si>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</si>
  <si>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</si>
  <si>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</si>
  <si>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</si>
  <si>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</si>
  <si>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</si>
  <si>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</si>
  <si>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</si>
  <si>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</si>
  <si>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</si>
  <si>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</si>
  <si>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</si>
  <si>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</si>
  <si>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</si>
  <si>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</si>
  <si>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</si>
  <si>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</si>
  <si>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</si>
  <si>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</si>
  <si>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</si>
  <si>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</si>
  <si>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</si>
  <si>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</si>
  <si>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</si>
  <si>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</si>
  <si>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</si>
  <si>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</si>
  <si>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</si>
  <si>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</si>
  <si>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</si>
  <si>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</si>
  <si>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</si>
  <si>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</si>
  <si>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</si>
  <si>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</si>
  <si>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</si>
  <si>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</si>
  <si>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</si>
  <si>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</si>
  <si>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</si>
  <si>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</si>
  <si>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</si>
  <si>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</si>
  <si>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</si>
  <si>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</si>
  <si>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</si>
  <si>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</si>
  <si>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</si>
  <si>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</si>
  <si>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</si>
  <si>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</si>
  <si>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</si>
  <si>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</si>
  <si>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</si>
  <si>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</si>
  <si>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</si>
  <si>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</si>
  <si>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</si>
  <si>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</si>
  <si>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</si>
  <si>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</si>
  <si>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</si>
  <si>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</si>
  <si>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</si>
  <si>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</si>
  <si>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</si>
  <si>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</si>
  <si>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</si>
  <si>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</si>
  <si>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</si>
  <si>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</si>
  <si>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</si>
  <si>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</si>
  <si>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</si>
  <si>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</si>
  <si>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</si>
  <si>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</si>
  <si>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</si>
  <si>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</si>
  <si>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</si>
  <si>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</si>
  <si>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</si>
  <si>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</si>
  <si>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</si>
  <si>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</si>
  <si>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</si>
  <si>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</si>
  <si>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</si>
  <si>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</si>
  <si>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</si>
  <si>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</si>
  <si>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</si>
  <si>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</si>
  <si>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</si>
  <si>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</si>
  <si>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</si>
  <si>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</si>
  <si>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</si>
  <si>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</si>
  <si>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</si>
  <si>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</si>
  <si>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</si>
  <si>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</si>
  <si>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</si>
  <si>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</si>
  <si>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</si>
  <si>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</si>
  <si>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</si>
  <si>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</si>
  <si>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</si>
  <si>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</si>
  <si>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</si>
  <si>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</si>
  <si>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</si>
  <si>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</si>
  <si>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</si>
  <si>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</si>
  <si>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</si>
  <si>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</si>
  <si>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</si>
  <si>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</si>
  <si>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</si>
  <si>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</si>
  <si>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</si>
  <si>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</si>
  <si>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</si>
  <si>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</si>
  <si>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</si>
  <si>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</si>
  <si>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</si>
  <si>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</si>
  <si>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</si>
  <si>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</si>
  <si>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</si>
  <si>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</si>
  <si>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</si>
  <si>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</si>
  <si>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</si>
  <si>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</si>
  <si>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</si>
  <si>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</si>
  <si>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</si>
  <si>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</si>
  <si>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</si>
  <si>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</si>
  <si>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</si>
  <si>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</si>
  <si>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</si>
  <si>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</si>
  <si>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</si>
  <si>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</si>
  <si>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</si>
  <si>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</si>
  <si>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</si>
  <si>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</si>
  <si>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</si>
  <si>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</si>
  <si>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</si>
  <si>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</si>
  <si>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</si>
  <si>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</si>
  <si>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</si>
  <si>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</si>
  <si>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</si>
  <si>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</si>
  <si>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</si>
  <si>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</si>
  <si>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</si>
  <si>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</si>
  <si>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</si>
  <si>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</si>
  <si>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</si>
  <si>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</si>
  <si>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</si>
  <si>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</si>
  <si>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</si>
  <si>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</si>
  <si>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</si>
  <si>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</si>
  <si>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</si>
  <si>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</si>
  <si>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</si>
  <si>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</si>
  <si>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</si>
  <si>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</si>
  <si>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</si>
  <si>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</si>
  <si>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</si>
  <si>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</si>
  <si>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</si>
  <si>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</si>
  <si>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</si>
  <si>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</si>
  <si>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</si>
  <si>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</si>
  <si>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</si>
  <si>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</si>
  <si>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</si>
  <si>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</si>
  <si>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</si>
  <si>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</si>
  <si>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</si>
  <si>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</si>
  <si>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</si>
  <si>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</si>
  <si>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</si>
  <si>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</si>
  <si>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</si>
  <si>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</si>
  <si>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</si>
  <si>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</si>
  <si>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</si>
  <si>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</si>
  <si>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</si>
  <si>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</si>
  <si>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</si>
  <si>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</si>
  <si>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</si>
  <si>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</si>
  <si>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</si>
  <si>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</si>
  <si>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</si>
  <si>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</si>
  <si>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</si>
  <si>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</si>
  <si>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</si>
  <si>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</si>
  <si>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</si>
  <si>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</si>
  <si>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</si>
  <si>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</si>
  <si>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</si>
  <si>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</si>
  <si>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</si>
  <si>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</si>
  <si>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</si>
  <si>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</si>
  <si>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</si>
  <si>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</si>
  <si>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</si>
  <si>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</si>
  <si>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</si>
  <si>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</si>
  <si>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</si>
  <si>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</si>
  <si>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</si>
  <si>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</si>
  <si>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</si>
  <si>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</si>
  <si>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</si>
  <si>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</si>
  <si>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</si>
  <si>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</si>
  <si>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</si>
  <si>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</si>
  <si>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</si>
  <si>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</si>
  <si>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</si>
  <si>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</si>
  <si>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</si>
  <si>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</si>
  <si>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</si>
  <si>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</si>
  <si>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</si>
  <si>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</si>
  <si>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</si>
  <si>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</si>
  <si>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</si>
  <si>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</si>
  <si>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</si>
  <si>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</si>
  <si>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</si>
  <si>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</si>
  <si>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</si>
  <si>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</si>
  <si>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</si>
  <si>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</si>
  <si>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</si>
  <si>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</si>
  <si>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</si>
  <si>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</si>
  <si>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</si>
  <si>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</si>
  <si>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</si>
  <si>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</si>
  <si>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</si>
  <si>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</si>
  <si>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</si>
  <si>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</si>
  <si>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</si>
  <si>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</si>
  <si>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</si>
  <si>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</si>
  <si>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</si>
  <si>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</si>
  <si>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</si>
  <si>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</si>
  <si>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</si>
  <si>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</si>
  <si>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</si>
  <si>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</si>
  <si>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</si>
  <si>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</si>
  <si>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</si>
  <si>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</si>
  <si>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</si>
  <si>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</si>
  <si>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</si>
  <si>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</si>
  <si>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</si>
  <si>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</si>
  <si>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</si>
  <si>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</si>
  <si>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</si>
  <si>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</si>
  <si>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</si>
  <si>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</si>
  <si>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</si>
  <si>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</si>
  <si>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</si>
  <si>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</si>
  <si>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</si>
  <si>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</si>
  <si>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</si>
  <si>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</si>
  <si>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</si>
  <si>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</si>
  <si>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</si>
  <si>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</si>
  <si>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</si>
  <si>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</si>
  <si>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</si>
  <si>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</si>
  <si>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</si>
  <si>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</si>
  <si>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</si>
  <si>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</si>
  <si>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</si>
  <si>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</si>
  <si>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</si>
  <si>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</si>
  <si>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</si>
  <si>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</si>
  <si>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</si>
  <si>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</si>
  <si>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</si>
  <si>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</si>
  <si>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</si>
  <si>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</si>
  <si>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</si>
  <si>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</si>
  <si>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</si>
  <si>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</si>
  <si>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</si>
  <si>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</si>
  <si>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</si>
  <si>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</si>
  <si>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</si>
  <si>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</si>
  <si>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</si>
  <si>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</si>
  <si>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</si>
  <si>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</si>
  <si>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</si>
  <si>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</si>
  <si>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</si>
  <si>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</si>
  <si>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</si>
  <si>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</si>
  <si>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</si>
  <si>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</si>
  <si>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</si>
  <si>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</si>
  <si>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</si>
  <si>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</si>
  <si>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</si>
  <si>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</si>
  <si>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</si>
  <si>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</si>
  <si>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</si>
  <si>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</si>
  <si>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</si>
  <si>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</si>
  <si>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</si>
  <si>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</si>
  <si>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</si>
  <si>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</si>
  <si>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</si>
  <si>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</si>
  <si>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</si>
  <si>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</si>
  <si>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</si>
  <si>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</si>
  <si>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</si>
  <si>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</si>
  <si>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</si>
  <si>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</si>
  <si>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</si>
  <si>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</si>
  <si>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</si>
  <si>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</si>
  <si>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</si>
  <si>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</si>
  <si>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</si>
  <si>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</si>
  <si>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</si>
  <si>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</si>
  <si>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</si>
  <si>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</si>
  <si>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</si>
  <si>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</si>
  <si>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</si>
  <si>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</si>
  <si>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</si>
  <si>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</si>
  <si>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</si>
  <si>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</si>
  <si>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</si>
  <si>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</si>
  <si>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</si>
  <si>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</si>
  <si>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</si>
  <si>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</si>
  <si>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</si>
  <si>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</si>
  <si>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</si>
  <si>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</si>
  <si>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</si>
  <si>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</si>
  <si>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</si>
  <si>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</si>
  <si>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</si>
  <si>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</si>
  <si>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</si>
  <si>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</si>
  <si>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</si>
  <si>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</si>
  <si>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</si>
  <si>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</si>
  <si>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</si>
  <si>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</si>
  <si>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</si>
  <si>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</si>
  <si>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</si>
  <si>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</si>
  <si>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</si>
  <si>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</si>
  <si>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</si>
  <si>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</si>
  <si>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</si>
  <si>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</si>
  <si>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</si>
  <si>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</si>
  <si>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</si>
  <si>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</si>
  <si>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</si>
  <si>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</si>
  <si>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</si>
  <si>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</si>
  <si>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</si>
  <si>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</si>
  <si>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</si>
  <si>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</si>
  <si>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</si>
  <si>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</si>
  <si>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</si>
  <si>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</si>
  <si>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</si>
  <si>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</si>
  <si>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</si>
  <si>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</si>
  <si>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</si>
  <si>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</si>
  <si>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</si>
  <si>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</si>
  <si>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</si>
  <si>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</si>
  <si>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</si>
  <si>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</si>
  <si>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</si>
  <si>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</si>
  <si>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</si>
  <si>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</si>
  <si>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</si>
  <si>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</si>
  <si>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</si>
  <si>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</si>
  <si>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</si>
  <si>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</si>
  <si>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</si>
  <si>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</si>
  <si>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</si>
  <si>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</si>
  <si>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</si>
  <si>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</si>
  <si>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</si>
  <si>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</si>
  <si>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</si>
  <si>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</si>
  <si>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</si>
  <si>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</si>
  <si>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</si>
  <si>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</si>
  <si>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</si>
  <si>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</si>
  <si>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</si>
  <si>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</si>
  <si>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</si>
  <si>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</si>
  <si>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</si>
  <si>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</si>
  <si>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</si>
  <si>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</si>
  <si>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</si>
  <si>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</si>
  <si>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</si>
  <si>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</si>
  <si>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</si>
  <si>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</si>
  <si>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</si>
  <si>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</si>
  <si>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</si>
  <si>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</si>
  <si>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</si>
  <si>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</si>
  <si>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</si>
  <si>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</si>
  <si>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</si>
  <si>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</si>
  <si>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</si>
  <si>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</si>
  <si>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</si>
  <si>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</si>
  <si>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</si>
  <si>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</si>
  <si>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</si>
  <si>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</si>
  <si>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</si>
  <si>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</si>
  <si>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</si>
  <si>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</si>
  <si>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</si>
  <si>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</si>
  <si>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</si>
  <si>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</si>
  <si>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</si>
  <si>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</si>
  <si>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</si>
  <si>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</si>
  <si>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</si>
  <si>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</si>
  <si>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</si>
  <si>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</si>
  <si>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</si>
  <si>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</si>
  <si>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</si>
  <si>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</si>
  <si>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</si>
  <si>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</si>
  <si>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</si>
  <si>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</si>
  <si>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</si>
  <si>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</si>
  <si>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</si>
  <si>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</si>
  <si>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</si>
  <si>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</si>
  <si>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</si>
  <si>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</si>
  <si>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</si>
  <si>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</si>
  <si>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</si>
  <si>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</si>
  <si>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</si>
  <si>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</si>
  <si>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</si>
  <si>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</si>
  <si>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</si>
  <si>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</si>
  <si>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</si>
  <si>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</si>
  <si>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</si>
  <si>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</si>
  <si>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</si>
  <si>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</si>
  <si>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</si>
  <si>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</si>
  <si>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</si>
  <si>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</si>
  <si>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</si>
  <si>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</si>
  <si>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</si>
  <si>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</si>
  <si>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</si>
  <si>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</si>
  <si>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</si>
  <si>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</si>
  <si>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</si>
  <si>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</si>
  <si>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</si>
  <si>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</si>
  <si>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</si>
  <si>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</si>
  <si>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</si>
  <si>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</si>
  <si>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</si>
  <si>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</si>
  <si>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</si>
  <si>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</si>
  <si>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</si>
  <si>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</si>
  <si>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</si>
  <si>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</si>
  <si>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</si>
  <si>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</si>
  <si>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</si>
  <si>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</si>
  <si>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</si>
  <si>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</si>
  <si>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</si>
  <si>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</si>
  <si>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</si>
  <si>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</si>
  <si>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</si>
  <si>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</si>
  <si>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</si>
  <si>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</si>
  <si>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</si>
  <si>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</si>
  <si>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</si>
  <si>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</si>
  <si>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</si>
  <si>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</si>
  <si>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</si>
  <si>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</si>
  <si>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</si>
  <si>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</si>
  <si>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</si>
  <si>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</si>
  <si>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</si>
  <si>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</si>
  <si>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</si>
  <si>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</si>
  <si>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</si>
  <si>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</si>
  <si>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</si>
  <si>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</si>
  <si>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</si>
  <si>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</si>
  <si>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</si>
  <si>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</si>
  <si>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</si>
  <si>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</si>
  <si>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</si>
  <si>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</si>
  <si>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</si>
  <si>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</si>
  <si>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</si>
  <si>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</si>
  <si>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</si>
  <si>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</si>
  <si>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</si>
  <si>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</si>
  <si>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</si>
  <si>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</si>
  <si>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</si>
  <si>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</si>
  <si>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</si>
  <si>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</si>
  <si>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</si>
  <si>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</si>
  <si>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</si>
  <si>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</si>
  <si>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</si>
  <si>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</si>
  <si>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</si>
  <si>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</si>
  <si>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</si>
  <si>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</si>
  <si>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</si>
  <si>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</si>
  <si>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</si>
  <si>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</si>
  <si>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</si>
  <si>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</si>
  <si>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</si>
  <si>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</si>
  <si>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</si>
  <si>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</si>
  <si>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</si>
  <si>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</si>
  <si>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</si>
  <si>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</si>
  <si>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</si>
  <si>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</si>
  <si>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</si>
  <si>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</si>
  <si>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</si>
  <si>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</si>
  <si>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</si>
  <si>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</si>
  <si>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</si>
  <si>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</si>
  <si>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</si>
  <si>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</si>
  <si>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</si>
  <si>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</si>
  <si>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</si>
  <si>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</si>
  <si>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</si>
  <si>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</si>
  <si>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</si>
  <si>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</si>
  <si>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</si>
  <si>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</si>
  <si>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</si>
  <si>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</si>
  <si>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</si>
  <si>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</si>
  <si>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</si>
  <si>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</si>
  <si>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</si>
  <si>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</si>
  <si>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</si>
  <si>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</si>
  <si>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</si>
  <si>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</si>
  <si>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</si>
  <si>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</si>
  <si>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</si>
  <si>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</si>
  <si>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</si>
  <si>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</si>
  <si>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</si>
  <si>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</si>
  <si>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</si>
  <si>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</si>
  <si>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</si>
  <si>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</si>
  <si>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</si>
  <si>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</si>
  <si>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</si>
  <si>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</si>
  <si>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</si>
  <si>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</si>
  <si>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</si>
  <si>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</si>
  <si>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</si>
  <si>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</si>
  <si>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</si>
  <si>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</si>
  <si>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</si>
  <si>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</si>
  <si>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</si>
  <si>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</si>
  <si>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</si>
  <si>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</si>
  <si>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</si>
  <si>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</si>
  <si>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</si>
  <si>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</si>
  <si>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</si>
  <si>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</si>
  <si>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</si>
  <si>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</si>
  <si>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</si>
  <si>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</si>
  <si>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</si>
  <si>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</si>
  <si>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</si>
  <si>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</si>
  <si>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</si>
  <si>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</si>
  <si>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</si>
  <si>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</si>
  <si>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</si>
  <si>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</si>
  <si>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</si>
  <si>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</si>
  <si>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</si>
  <si>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</si>
  <si>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</si>
  <si>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</si>
  <si>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</si>
  <si>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</si>
  <si>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</si>
  <si>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</si>
  <si>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</si>
  <si>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</si>
  <si>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</si>
  <si>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</si>
  <si>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</si>
  <si>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</si>
  <si>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</si>
  <si>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</si>
  <si>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</si>
  <si>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</si>
  <si>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</si>
  <si>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</si>
  <si>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</si>
  <si>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</si>
  <si>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</si>
  <si>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</si>
  <si>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</si>
  <si>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</si>
  <si>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</si>
  <si>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</si>
  <si>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</si>
  <si>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</si>
  <si>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</si>
  <si>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</si>
  <si>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</si>
  <si>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</si>
  <si>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</si>
  <si>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</si>
  <si>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</si>
  <si>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</si>
  <si>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</si>
  <si>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</si>
  <si>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</si>
  <si>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</si>
  <si>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</si>
  <si>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</si>
  <si>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</si>
  <si>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</si>
  <si>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</si>
  <si>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</si>
  <si>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</si>
  <si>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</si>
  <si>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</si>
  <si>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</si>
  <si>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</si>
  <si>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</si>
  <si>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</si>
  <si>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</si>
  <si>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</si>
  <si>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</si>
  <si>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</si>
  <si>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</si>
  <si>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</si>
  <si>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</si>
  <si>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</si>
  <si>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</si>
  <si>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</si>
  <si>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</si>
  <si>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</si>
  <si>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</si>
  <si>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</si>
  <si>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</si>
  <si>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</si>
  <si>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</si>
  <si>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</si>
  <si>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</si>
  <si>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</si>
  <si>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</si>
  <si>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</si>
  <si>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</si>
  <si>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</si>
  <si>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</si>
  <si>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</si>
  <si>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</si>
  <si>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</si>
  <si>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</si>
  <si>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</si>
  <si>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</si>
  <si>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</si>
  <si>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</si>
  <si>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</si>
  <si>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</si>
  <si>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</si>
  <si>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</si>
  <si>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</si>
  <si>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</si>
  <si>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</si>
  <si>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</si>
  <si>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</si>
  <si>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</si>
  <si>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</si>
  <si>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</si>
  <si>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</si>
  <si>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</si>
  <si>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</si>
  <si>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</si>
  <si>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</si>
  <si>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</si>
  <si>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</si>
  <si>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</si>
  <si>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</si>
  <si>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</si>
  <si>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</si>
  <si>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</si>
  <si>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</si>
  <si>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</si>
  <si>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</si>
  <si>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</si>
  <si>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</si>
  <si>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</si>
  <si>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</si>
  <si>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</si>
  <si>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</si>
  <si>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</si>
  <si>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</si>
  <si>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</si>
  <si>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</si>
  <si>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</si>
  <si>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</si>
  <si>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</si>
  <si>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</si>
  <si>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</si>
  <si>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</si>
  <si>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</si>
  <si>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</si>
  <si>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</si>
  <si>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</si>
  <si>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</si>
  <si>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</si>
  <si>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</si>
  <si>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</si>
  <si>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</si>
  <si>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</si>
  <si>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</si>
  <si>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</si>
  <si>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</si>
  <si>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</si>
  <si>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</si>
  <si>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</si>
  <si>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</si>
  <si>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</si>
  <si>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</si>
  <si>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</si>
  <si>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</si>
  <si>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</si>
  <si>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</si>
  <si>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</si>
  <si>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</si>
  <si>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</si>
  <si>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</si>
  <si>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</si>
  <si>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</si>
  <si>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</si>
  <si>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</si>
  <si>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</si>
  <si>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</si>
  <si>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</si>
  <si>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</si>
  <si>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</si>
  <si>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</si>
  <si>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</si>
  <si>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</si>
  <si>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</si>
  <si>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</si>
  <si>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</si>
  <si>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</si>
  <si>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</si>
  <si>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</si>
  <si>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</si>
  <si>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</si>
  <si>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</si>
  <si>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</si>
  <si>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</si>
  <si>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</si>
  <si>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</si>
  <si>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</si>
  <si>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</si>
  <si>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</si>
  <si>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</si>
  <si>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</si>
  <si>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</si>
  <si>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</si>
  <si>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</si>
  <si>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</si>
  <si>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</si>
  <si>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</si>
  <si>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</si>
  <si>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</si>
  <si>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</si>
  <si>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</si>
  <si>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</si>
  <si>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</si>
  <si>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</si>
  <si>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</si>
  <si>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</si>
  <si>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</si>
  <si>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</si>
  <si>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</si>
  <si>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</si>
  <si>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</si>
  <si>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</si>
  <si>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</si>
  <si>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</si>
  <si>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</si>
  <si>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</si>
  <si>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</si>
  <si>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</si>
  <si>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</si>
  <si>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</si>
  <si>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</si>
  <si>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</si>
  <si>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</si>
  <si>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</si>
  <si>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</si>
  <si>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</si>
  <si>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</si>
  <si>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</si>
  <si>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</si>
  <si>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</si>
  <si>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</si>
  <si>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</si>
  <si>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</si>
  <si>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</si>
  <si>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</si>
  <si>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</si>
  <si>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</si>
  <si>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</si>
  <si>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</si>
  <si>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</si>
  <si>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</si>
  <si>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</si>
  <si>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</si>
  <si>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</si>
  <si>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</si>
  <si>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</si>
  <si>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</si>
  <si>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</si>
  <si>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</si>
  <si>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</si>
  <si>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</si>
  <si>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</si>
  <si>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</si>
  <si>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</si>
  <si>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</si>
  <si>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</si>
  <si>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</si>
  <si>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</si>
  <si>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</si>
  <si>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</si>
  <si>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</si>
  <si>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</si>
  <si>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</si>
  <si>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</si>
  <si>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</si>
  <si>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</si>
  <si>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</si>
  <si>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</si>
  <si>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</si>
  <si>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</si>
  <si>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</si>
  <si>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</si>
  <si>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</si>
  <si>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</si>
  <si>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</si>
  <si>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</si>
  <si>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</si>
  <si>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</si>
  <si>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</si>
  <si>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</si>
  <si>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</si>
  <si>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</si>
  <si>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</si>
  <si>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</si>
  <si>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</si>
  <si>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</si>
  <si>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</si>
  <si>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</si>
  <si>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</si>
  <si>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</si>
  <si>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</si>
  <si>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</si>
  <si>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</si>
  <si>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</si>
  <si>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</si>
  <si>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</si>
  <si>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</si>
  <si>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</si>
  <si>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</si>
  <si>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</si>
  <si>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</si>
  <si>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</si>
  <si>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</si>
  <si>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</si>
  <si>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</si>
  <si>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</si>
  <si>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</si>
  <si>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</si>
  <si>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</si>
  <si>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</si>
  <si>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</si>
  <si>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</si>
  <si>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</si>
  <si>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</si>
  <si>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</si>
  <si>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</si>
  <si>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</si>
  <si>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</si>
  <si>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</si>
  <si>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</si>
  <si>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</si>
  <si>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</si>
  <si>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</si>
  <si>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</si>
  <si>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</si>
  <si>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</si>
  <si>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</si>
  <si>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</si>
  <si>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</si>
  <si>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</si>
  <si>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</si>
  <si>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</si>
  <si>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</si>
  <si>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</si>
  <si>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</si>
  <si>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</si>
  <si>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</si>
  <si>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</si>
  <si>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</si>
  <si>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</si>
  <si>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</si>
  <si>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</si>
  <si>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</si>
  <si>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</si>
  <si>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</si>
  <si>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</si>
  <si>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</si>
  <si>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</si>
  <si>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</si>
  <si>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</si>
  <si>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</si>
  <si>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</si>
  <si>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</si>
  <si>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</si>
  <si>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</si>
  <si>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</si>
  <si>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</si>
  <si>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</si>
  <si>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</si>
  <si>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</si>
  <si>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</si>
  <si>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</si>
  <si>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</si>
  <si>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</si>
  <si>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</si>
  <si>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</si>
  <si>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</si>
  <si>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</si>
  <si>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</si>
  <si>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</si>
  <si>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</si>
  <si>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</si>
  <si>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</si>
  <si>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</si>
  <si>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</si>
  <si>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</si>
  <si>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</si>
  <si>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</si>
  <si>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</si>
  <si>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</si>
  <si>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</si>
  <si>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</si>
  <si>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</si>
  <si>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</si>
  <si>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</si>
  <si>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</si>
  <si>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</si>
  <si>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</si>
  <si>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</si>
  <si>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</si>
  <si>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</si>
  <si>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</si>
  <si>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</si>
  <si>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</si>
  <si>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</si>
  <si>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</si>
  <si>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</si>
  <si>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</si>
  <si>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</si>
  <si>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</si>
  <si>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</si>
  <si>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</si>
  <si>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</si>
  <si>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</si>
  <si>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</si>
  <si>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</si>
  <si>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</si>
  <si>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</si>
  <si>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</si>
  <si>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</si>
  <si>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</si>
  <si>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</si>
  <si>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</si>
  <si>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</si>
  <si>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</si>
  <si>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</si>
  <si>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</si>
  <si>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</si>
  <si>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</si>
  <si>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</si>
  <si>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</si>
  <si>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</si>
  <si>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</si>
  <si>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</si>
  <si>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</si>
  <si>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</si>
  <si>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</si>
  <si>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</si>
  <si>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</si>
  <si>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</si>
  <si>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</si>
  <si>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</si>
  <si>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</si>
  <si>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</si>
  <si>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</si>
  <si>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</si>
  <si>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</si>
  <si>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</si>
  <si>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</si>
  <si>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</si>
  <si>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</si>
  <si>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</si>
  <si>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</si>
  <si>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</si>
  <si>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</si>
  <si>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</si>
  <si>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</si>
  <si>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</si>
  <si>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</si>
  <si>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</si>
  <si>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</si>
  <si>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</si>
  <si>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</si>
  <si>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</si>
  <si>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</si>
  <si>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</si>
  <si>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</si>
  <si>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</si>
  <si>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</si>
  <si>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</si>
  <si>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</si>
  <si>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</si>
  <si>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</si>
  <si>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</si>
  <si>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</si>
  <si>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</si>
  <si>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</si>
  <si>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</si>
  <si>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</si>
  <si>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</si>
  <si>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</si>
  <si>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</si>
  <si>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</si>
  <si>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</si>
  <si>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</si>
  <si>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</si>
  <si>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</si>
  <si>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</si>
  <si>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</si>
  <si>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</si>
  <si>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</si>
  <si>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</si>
  <si>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</si>
  <si>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</si>
  <si>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</si>
  <si>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</si>
  <si>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</si>
  <si>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</si>
  <si>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</si>
  <si>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</si>
  <si>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</si>
  <si>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</si>
  <si>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</si>
  <si>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</si>
  <si>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</si>
  <si>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</si>
  <si>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</si>
  <si>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</si>
  <si>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</si>
  <si>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</si>
  <si>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</si>
  <si>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</si>
  <si>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</si>
  <si>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</si>
  <si>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</si>
  <si>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</si>
  <si>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</si>
  <si>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</si>
  <si>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</si>
  <si>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</si>
  <si>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</si>
  <si>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</si>
  <si>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</si>
  <si>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</si>
  <si>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</si>
  <si>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</si>
  <si>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</si>
  <si>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</si>
  <si>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</si>
  <si>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</si>
  <si>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</si>
  <si>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</si>
  <si>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</si>
  <si>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</si>
  <si>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</si>
  <si>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</si>
  <si>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</si>
  <si>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</si>
  <si>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</si>
  <si>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</si>
  <si>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</si>
  <si>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</si>
  <si>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</si>
  <si>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</si>
  <si>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</si>
  <si>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</si>
  <si>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</si>
  <si>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</si>
  <si>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</si>
  <si>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</si>
  <si>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</si>
  <si>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</si>
  <si>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</si>
  <si>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</si>
  <si>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</si>
  <si>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</si>
  <si>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</si>
  <si>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</si>
  <si>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</si>
  <si>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</si>
  <si>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</si>
  <si>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</si>
  <si>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</si>
  <si>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</si>
  <si>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</si>
  <si>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</si>
  <si>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</si>
  <si>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</si>
  <si>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</si>
  <si>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</si>
  <si>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</si>
  <si>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</si>
  <si>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</si>
  <si>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</si>
  <si>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</si>
  <si>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</si>
  <si>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</si>
  <si>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</si>
  <si>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</si>
  <si>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</si>
  <si>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</si>
  <si>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</si>
  <si>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</si>
  <si>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</si>
  <si>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</si>
  <si>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</si>
  <si>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</si>
  <si>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</si>
  <si>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</si>
  <si>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</si>
  <si>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</si>
  <si>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</si>
  <si>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</si>
  <si>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</si>
  <si>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</si>
  <si>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</si>
  <si>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</si>
  <si>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</si>
  <si>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</si>
  <si>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</si>
  <si>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</si>
  <si>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</si>
  <si>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</si>
  <si>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</si>
  <si>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</si>
  <si>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</si>
  <si>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</si>
  <si>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</si>
  <si>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</si>
  <si>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</si>
  <si>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</si>
  <si>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</si>
  <si>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</si>
  <si>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</si>
  <si>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</si>
  <si>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</si>
  <si>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</si>
  <si>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</si>
  <si>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</si>
  <si>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</si>
  <si>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</si>
  <si>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</si>
  <si>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</si>
  <si>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</si>
  <si>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</si>
  <si>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</si>
  <si>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</si>
  <si>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</si>
  <si>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</si>
  <si>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</si>
  <si>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</si>
  <si>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</si>
  <si>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</si>
  <si>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</si>
  <si>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</si>
  <si>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</si>
  <si>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</si>
  <si>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</si>
  <si>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</si>
  <si>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</si>
  <si>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</si>
  <si>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</si>
  <si>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</si>
  <si>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</si>
  <si>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</si>
  <si>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</si>
  <si>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</si>
  <si>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</si>
  <si>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</si>
  <si>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</si>
  <si>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</si>
  <si>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</si>
  <si>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</si>
  <si>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</si>
  <si>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</si>
  <si>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</si>
  <si>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</si>
  <si>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</si>
  <si>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</si>
  <si>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</si>
  <si>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</si>
  <si>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</si>
  <si>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</si>
  <si>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</si>
  <si>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</si>
  <si>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</si>
  <si>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</si>
  <si>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</si>
  <si>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</si>
  <si>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</si>
  <si>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</si>
  <si>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</si>
  <si>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</si>
  <si>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</si>
  <si>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</si>
  <si>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</si>
  <si>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</si>
  <si>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</si>
  <si>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</si>
  <si>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</si>
  <si>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</si>
  <si>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</si>
  <si>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</si>
  <si>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</si>
  <si>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</si>
  <si>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</si>
  <si>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</si>
  <si>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</si>
  <si>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</si>
  <si>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</si>
  <si>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</si>
  <si>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</si>
  <si>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</si>
  <si>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</si>
  <si>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</si>
  <si>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</si>
  <si>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</si>
  <si>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</si>
  <si>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</si>
  <si>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</si>
  <si>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</si>
  <si>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</si>
  <si>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</si>
  <si>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</si>
  <si>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</si>
  <si>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</si>
  <si>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</si>
  <si>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</si>
  <si>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</si>
  <si>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</si>
  <si>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</si>
  <si>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</si>
  <si>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</si>
  <si>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</si>
  <si>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</si>
  <si>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</si>
  <si>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</si>
  <si>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</si>
  <si>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</si>
  <si>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</si>
  <si>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</si>
  <si>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</si>
  <si>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</si>
  <si>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</si>
  <si>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</si>
  <si>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</si>
  <si>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</si>
  <si>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</si>
  <si>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</si>
  <si>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</si>
  <si>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</si>
  <si>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</si>
  <si>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</si>
  <si>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</si>
  <si>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</si>
  <si>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</si>
  <si>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</si>
  <si>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</si>
  <si>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</si>
  <si>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</si>
  <si>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</si>
  <si>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</si>
  <si>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</si>
  <si>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</si>
  <si>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</si>
  <si>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</si>
  <si>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</si>
  <si>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</si>
  <si>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</si>
  <si>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</si>
  <si>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</si>
  <si>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</si>
  <si>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</si>
  <si>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</si>
  <si>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</si>
  <si>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</si>
  <si>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</si>
  <si>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</si>
  <si>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</si>
  <si>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</si>
  <si>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</si>
  <si>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</si>
  <si>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</si>
  <si>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</si>
  <si>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</si>
  <si>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</si>
  <si>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</si>
  <si>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</si>
  <si>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</si>
  <si>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</si>
  <si>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</si>
  <si>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</si>
  <si>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</si>
  <si>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</si>
  <si>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</si>
  <si>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</si>
  <si>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</si>
  <si>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</si>
  <si>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</si>
  <si>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</si>
  <si>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</si>
  <si>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</si>
  <si>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</si>
  <si>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</si>
  <si>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</si>
  <si>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</si>
  <si>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</si>
  <si>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</si>
  <si>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</si>
  <si>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</si>
  <si>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</si>
  <si>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</si>
  <si>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</si>
  <si>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</si>
  <si>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</si>
  <si>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</si>
  <si>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</si>
  <si>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</si>
  <si>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</si>
  <si>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</si>
  <si>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</si>
  <si>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</si>
  <si>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</si>
  <si>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</si>
  <si>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</si>
  <si>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</si>
  <si>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</si>
  <si>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</si>
  <si>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</si>
  <si>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</si>
  <si>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</si>
  <si>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</si>
  <si>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</si>
  <si>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</si>
  <si>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</si>
  <si>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</si>
  <si>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</si>
  <si>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</si>
  <si>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</si>
  <si>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</si>
  <si>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</si>
  <si>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</si>
  <si>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</si>
  <si>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</si>
  <si>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</si>
  <si>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</si>
  <si>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</si>
  <si>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</si>
  <si>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</si>
  <si>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</si>
  <si>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</si>
  <si>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</si>
  <si>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</si>
  <si>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</si>
  <si>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</si>
  <si>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</si>
  <si>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</si>
  <si>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</si>
  <si>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</si>
  <si>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</si>
  <si>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</si>
  <si>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</si>
  <si>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</si>
  <si>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</si>
  <si>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</si>
  <si>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</si>
  <si>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</si>
  <si>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</si>
  <si>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</si>
  <si>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</si>
  <si>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</si>
  <si>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</si>
  <si>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</si>
  <si>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</si>
  <si>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</si>
  <si>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</si>
  <si>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</si>
  <si>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</si>
  <si>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</si>
  <si>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</si>
  <si>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</si>
  <si>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</si>
  <si>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</si>
  <si>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</si>
  <si>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</si>
  <si>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</si>
  <si>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</si>
  <si>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</si>
  <si>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</si>
  <si>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</si>
  <si>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</si>
  <si>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</si>
  <si>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</si>
  <si>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</si>
  <si>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</si>
  <si>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</si>
  <si>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</si>
  <si>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</si>
  <si>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</si>
  <si>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</si>
  <si>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</si>
  <si>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</si>
  <si>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</si>
  <si>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</si>
  <si>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</si>
  <si>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</si>
  <si>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</si>
  <si>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</si>
  <si>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</si>
  <si>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</si>
  <si>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</si>
  <si>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</si>
  <si>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</si>
  <si>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</si>
  <si>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</si>
  <si>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</si>
  <si>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</si>
  <si>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</si>
  <si>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</si>
  <si>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</si>
  <si>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</si>
  <si>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</si>
  <si>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</si>
  <si>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</si>
  <si>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</si>
  <si>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</si>
  <si>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</si>
  <si>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</si>
  <si>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</si>
  <si>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</si>
  <si>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</si>
  <si>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</si>
  <si>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</si>
  <si>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</si>
  <si>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</si>
  <si>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</si>
  <si>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</si>
  <si>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</si>
  <si>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</si>
  <si>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</si>
  <si>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</si>
  <si>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</si>
  <si>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</si>
  <si>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</si>
  <si>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</si>
  <si>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</si>
  <si>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</si>
  <si>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</si>
  <si>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</si>
  <si>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</si>
  <si>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</si>
  <si>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</si>
  <si>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</si>
  <si>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</si>
  <si>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</si>
  <si>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</si>
  <si>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</si>
  <si>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</si>
  <si>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</si>
  <si>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</si>
  <si>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</si>
  <si>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</si>
  <si>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</si>
  <si>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</si>
  <si>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</si>
  <si>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</si>
  <si>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</si>
  <si>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</si>
  <si>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</si>
  <si>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</si>
  <si>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</si>
  <si>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</si>
  <si>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</si>
  <si>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</si>
  <si>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</si>
  <si>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</si>
  <si>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</si>
  <si>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</si>
  <si>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</si>
  <si>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</si>
  <si>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</si>
  <si>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</si>
  <si>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</si>
  <si>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</si>
  <si>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</si>
  <si>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</si>
  <si>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</si>
  <si>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</si>
  <si>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</si>
  <si>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</si>
  <si>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</si>
  <si>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</si>
  <si>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</si>
  <si>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</si>
  <si>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</si>
  <si>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</si>
  <si>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</si>
  <si>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</si>
  <si>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</si>
  <si>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</si>
  <si>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</si>
  <si>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</si>
  <si>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</si>
  <si>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</si>
  <si>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</si>
  <si>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</si>
  <si>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</si>
  <si>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</si>
  <si>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</si>
  <si>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</si>
  <si>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</si>
  <si>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</si>
  <si>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</si>
  <si>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</si>
  <si>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</si>
  <si>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</si>
  <si>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</si>
  <si>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</si>
  <si>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</si>
  <si>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</si>
  <si>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</si>
  <si>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</si>
  <si>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</si>
  <si>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</si>
  <si>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</si>
  <si>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</si>
  <si>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</si>
  <si>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</si>
  <si>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</si>
  <si>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</si>
  <si>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</si>
  <si>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</si>
  <si>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</si>
  <si>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</si>
  <si>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</si>
  <si>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</si>
  <si>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</si>
  <si>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</si>
  <si>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</si>
  <si>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</si>
  <si>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</si>
  <si>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</si>
  <si>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</si>
  <si>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</si>
  <si>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</si>
  <si>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</si>
  <si>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</si>
  <si>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</si>
  <si>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</si>
  <si>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</si>
  <si>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</si>
  <si>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</si>
  <si>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</si>
  <si>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</si>
  <si>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</si>
  <si>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</si>
  <si>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</si>
  <si>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</si>
  <si>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</si>
  <si>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</si>
  <si>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</si>
  <si>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</si>
  <si>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</si>
  <si>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</si>
  <si>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</si>
  <si>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</si>
  <si>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</si>
  <si>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</si>
  <si>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</si>
  <si>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</si>
  <si>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</si>
  <si>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</si>
  <si>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</si>
  <si>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</si>
  <si>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</si>
  <si>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</si>
  <si>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</si>
  <si>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</si>
  <si>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</si>
  <si>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</si>
  <si>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</si>
  <si>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</si>
  <si>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</si>
  <si>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</si>
  <si>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</si>
  <si>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</si>
  <si>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</si>
  <si>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</si>
  <si>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</si>
  <si>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</si>
  <si>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</si>
  <si>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</si>
  <si>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</si>
  <si>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</si>
  <si>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</si>
  <si>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</si>
  <si>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</si>
  <si>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</si>
  <si>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</si>
  <si>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</si>
  <si>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</si>
  <si>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</si>
  <si>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</si>
  <si>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</si>
  <si>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</si>
  <si>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</si>
  <si>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</si>
  <si>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</si>
  <si>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</si>
  <si>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</si>
  <si>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</si>
  <si>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</si>
  <si>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</si>
  <si>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</si>
  <si>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</si>
  <si>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</si>
  <si>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</si>
  <si>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</si>
  <si>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</si>
  <si>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</si>
  <si>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</si>
  <si>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</si>
  <si>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</si>
  <si>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</si>
  <si>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</si>
  <si>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</si>
  <si>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</si>
  <si>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</si>
  <si>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</si>
  <si>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</si>
  <si>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</si>
  <si>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</si>
  <si>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</si>
  <si>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</si>
  <si>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</si>
  <si>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</si>
  <si>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</si>
  <si>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</si>
  <si>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</si>
  <si>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</si>
  <si>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</si>
  <si>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</si>
  <si>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</si>
  <si>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</si>
  <si>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</si>
  <si>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</si>
  <si>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</si>
  <si>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</si>
  <si>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</si>
  <si>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</si>
  <si>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</si>
  <si>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</si>
  <si>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</si>
  <si>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</si>
  <si>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</si>
  <si>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</si>
  <si>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</si>
  <si>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</si>
  <si>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</si>
  <si>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</si>
  <si>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</si>
  <si>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</si>
  <si>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</si>
  <si>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</si>
  <si>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</si>
  <si>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</si>
  <si>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</si>
  <si>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</si>
  <si>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</si>
  <si>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</si>
  <si>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</si>
  <si>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</si>
  <si>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</si>
  <si>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</si>
  <si>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</si>
  <si>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</si>
  <si>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</si>
  <si>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</si>
  <si>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</si>
  <si>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</si>
  <si>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</si>
  <si>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</si>
  <si>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</si>
  <si>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</si>
  <si>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</si>
  <si>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</si>
  <si>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</si>
  <si>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</si>
  <si>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</si>
  <si>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</si>
  <si>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</si>
  <si>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</si>
  <si>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</si>
  <si>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</si>
  <si>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</si>
  <si>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</si>
  <si>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</si>
  <si>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</si>
  <si>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</si>
  <si>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</si>
  <si>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</si>
  <si>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</si>
  <si>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</si>
  <si>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</si>
  <si>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</si>
  <si>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</si>
  <si>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</si>
  <si>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</si>
  <si>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</si>
  <si>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</si>
  <si>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</si>
  <si>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</si>
  <si>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</si>
  <si>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</si>
  <si>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</si>
  <si>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</si>
  <si>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</si>
  <si>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</si>
  <si>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</si>
  <si>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</si>
  <si>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</si>
  <si>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</si>
  <si>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</si>
  <si>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</si>
  <si>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</si>
  <si>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</si>
  <si>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</si>
  <si>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</si>
  <si>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</si>
  <si>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</si>
  <si>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</si>
  <si>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</si>
  <si>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</si>
  <si>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</si>
  <si>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</si>
  <si>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</si>
  <si>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</si>
  <si>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</si>
  <si>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</si>
  <si>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</si>
  <si>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</si>
  <si>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</si>
  <si>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</si>
  <si>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</si>
  <si>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</si>
  <si>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</si>
  <si>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</si>
  <si>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</si>
  <si>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</si>
  <si>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</si>
  <si>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</si>
  <si>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</si>
  <si>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</si>
  <si>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</si>
  <si>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</si>
  <si>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</si>
  <si>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</si>
  <si>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</si>
  <si>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</si>
  <si>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</si>
  <si>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</si>
  <si>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</si>
  <si>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</si>
  <si>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</si>
  <si>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</si>
  <si>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</si>
  <si>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</si>
  <si>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</si>
  <si>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</si>
  <si>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</si>
  <si>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</si>
  <si>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</si>
  <si>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</si>
  <si>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</si>
  <si>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</si>
  <si>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</si>
  <si>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</si>
  <si>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</si>
  <si>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</si>
  <si>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</si>
  <si>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</si>
  <si>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</si>
  <si>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</si>
  <si>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</si>
  <si>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</si>
  <si>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</si>
  <si>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</si>
  <si>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</si>
  <si>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</si>
  <si>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</si>
  <si>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</si>
  <si>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</si>
  <si>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</si>
  <si>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</si>
  <si>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</si>
  <si>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</si>
  <si>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</si>
  <si>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</si>
  <si>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</si>
  <si>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</si>
  <si>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</si>
  <si>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</si>
  <si>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</si>
  <si>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</si>
  <si>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</si>
  <si>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</si>
  <si>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</si>
  <si>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</si>
  <si>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</si>
  <si>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</si>
  <si>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</si>
  <si>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</si>
  <si>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</si>
  <si>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</si>
  <si>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</si>
  <si>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</si>
  <si>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</si>
  <si>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</si>
  <si>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</si>
  <si>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</si>
  <si>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</si>
  <si>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</si>
  <si>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</si>
  <si>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</si>
  <si>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</si>
  <si>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</si>
  <si>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</si>
  <si>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</si>
  <si>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</si>
  <si>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</si>
  <si>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</si>
  <si>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</si>
  <si>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</si>
  <si>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</si>
  <si>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</si>
  <si>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</si>
  <si>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</si>
  <si>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</si>
  <si>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</si>
  <si>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</si>
  <si>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</si>
  <si>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</si>
  <si>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</si>
  <si>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</si>
  <si>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</si>
  <si>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</si>
  <si>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</si>
  <si>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</si>
  <si>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</si>
  <si>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</si>
  <si>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</si>
  <si>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</si>
  <si>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</si>
  <si>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</si>
  <si>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</si>
  <si>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</si>
  <si>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</si>
  <si>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</si>
  <si>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</si>
  <si>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</si>
  <si>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</si>
  <si>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</si>
  <si>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</si>
  <si>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</si>
  <si>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</si>
  <si>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</si>
  <si>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</si>
  <si>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</si>
  <si>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</si>
  <si>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</si>
  <si>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</si>
  <si>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</si>
  <si>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</si>
  <si>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</si>
  <si>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</si>
  <si>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</si>
  <si>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</si>
  <si>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</si>
  <si>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</si>
  <si>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</si>
  <si>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</si>
  <si>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</si>
  <si>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</si>
  <si>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</si>
  <si>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</si>
  <si>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</si>
  <si>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</si>
  <si>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</si>
  <si>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</si>
  <si>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</si>
  <si>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</si>
  <si>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</si>
  <si>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</si>
  <si>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</si>
  <si>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</si>
  <si>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</si>
  <si>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</si>
  <si>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</si>
  <si>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</si>
  <si>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</si>
  <si>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</si>
  <si>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</si>
  <si>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</si>
  <si>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</si>
  <si>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</si>
  <si>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</si>
  <si>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</si>
  <si>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</si>
  <si>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</si>
  <si>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</si>
  <si>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</si>
  <si>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</si>
  <si>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</si>
  <si>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</si>
  <si>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</si>
  <si>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</si>
  <si>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</si>
  <si>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</si>
  <si>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</si>
  <si>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</si>
  <si>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</si>
  <si>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</si>
  <si>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</si>
  <si>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</si>
  <si>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</si>
  <si>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</si>
  <si>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</si>
  <si>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</si>
  <si>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</si>
  <si>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</si>
  <si>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</si>
  <si>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</si>
  <si>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</si>
  <si>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</si>
  <si>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</si>
  <si>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</si>
  <si>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</si>
  <si>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</si>
  <si>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</si>
  <si>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</si>
  <si>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</si>
  <si>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</si>
  <si>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</si>
  <si>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</si>
  <si>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</si>
  <si>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</si>
  <si>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</si>
  <si>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</si>
  <si>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</si>
  <si>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</si>
  <si>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</si>
  <si>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</si>
  <si>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</si>
  <si>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</si>
  <si>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</si>
  <si>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</si>
  <si>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</si>
  <si>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</si>
  <si>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</si>
  <si>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</si>
  <si>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</si>
  <si>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</si>
  <si>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</si>
  <si>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</si>
  <si>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</si>
  <si>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</si>
  <si>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</si>
  <si>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</si>
  <si>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</si>
  <si>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</si>
  <si>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</si>
  <si>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</si>
  <si>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</si>
  <si>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</si>
  <si>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</si>
  <si>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</si>
  <si>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</si>
  <si>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</si>
  <si>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</si>
  <si>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</si>
  <si>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</si>
  <si>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</si>
  <si>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</si>
  <si>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</si>
  <si>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</si>
  <si>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</si>
  <si>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</si>
  <si>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</si>
  <si>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</si>
  <si>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</si>
  <si>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</si>
  <si>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</si>
  <si>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</si>
  <si>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</si>
  <si>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</si>
  <si>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</si>
  <si>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</si>
  <si>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</si>
  <si>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</si>
  <si>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</si>
  <si>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</si>
  <si>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</si>
  <si>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</si>
  <si>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</si>
  <si>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</si>
  <si>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</si>
  <si>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</si>
  <si>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</si>
  <si>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</si>
  <si>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</si>
  <si>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</si>
  <si>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</si>
  <si>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</si>
  <si>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</si>
  <si>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</si>
  <si>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</si>
  <si>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</si>
  <si>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</si>
  <si>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</si>
  <si>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</si>
  <si>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</si>
  <si>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</si>
  <si>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</si>
  <si>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</si>
  <si>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</si>
  <si>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</si>
  <si>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</si>
  <si>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</si>
  <si>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</si>
  <si>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</si>
  <si>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</si>
  <si>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</si>
  <si>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</si>
  <si>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</si>
  <si>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</si>
  <si>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</si>
  <si>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</si>
  <si>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</si>
  <si>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</si>
  <si>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</si>
  <si>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</si>
  <si>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</si>
  <si>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</si>
  <si>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</si>
  <si>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</si>
  <si>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</si>
  <si>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</si>
  <si>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</si>
  <si>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</si>
  <si>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</si>
  <si>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</si>
  <si>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</si>
  <si>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</si>
  <si>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</si>
  <si>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</si>
  <si>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</si>
  <si>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</si>
  <si>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</si>
  <si>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</si>
  <si>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</si>
  <si>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</si>
  <si>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</si>
  <si>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</si>
  <si>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</si>
  <si>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</si>
  <si>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</si>
  <si>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</si>
  <si>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</si>
  <si>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</si>
  <si>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</si>
  <si>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</si>
  <si>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</si>
  <si>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</si>
  <si>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</si>
  <si>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</si>
  <si>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</si>
  <si>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</si>
  <si>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</si>
  <si>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</si>
  <si>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</si>
  <si>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</si>
  <si>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</si>
  <si>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</si>
  <si>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</si>
  <si>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</si>
  <si>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</si>
  <si>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</si>
  <si>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</si>
  <si>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</si>
  <si>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</si>
  <si>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</si>
  <si>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</si>
  <si>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</si>
  <si>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</si>
  <si>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</si>
  <si>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</si>
  <si>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</si>
  <si>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</si>
  <si>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</si>
  <si>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</si>
  <si>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</si>
  <si>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</si>
  <si>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</si>
  <si>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</si>
  <si>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</si>
  <si>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</si>
  <si>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</si>
  <si>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</si>
  <si>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</si>
  <si>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</si>
  <si>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</si>
  <si>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</si>
  <si>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</si>
  <si>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</si>
  <si>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</si>
  <si>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</si>
  <si>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</si>
  <si>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</si>
  <si>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</si>
  <si>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</si>
  <si>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</si>
  <si>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</si>
  <si>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</si>
  <si>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</si>
  <si>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</si>
  <si>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</si>
  <si>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</si>
  <si>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</si>
  <si>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</si>
  <si>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</si>
  <si>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</si>
  <si>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</si>
  <si>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</si>
  <si>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</si>
  <si>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</si>
  <si>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</si>
  <si>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</si>
  <si>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</si>
  <si>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</si>
  <si>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</si>
  <si>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</si>
  <si>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</si>
  <si>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</si>
  <si>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</si>
  <si>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</si>
  <si>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</si>
  <si>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</si>
  <si>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</si>
  <si>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</si>
  <si>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</si>
  <si>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</si>
  <si>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</si>
  <si>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</si>
  <si>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</si>
  <si>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</si>
  <si>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</si>
  <si>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</si>
  <si>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</si>
  <si>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</si>
  <si>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</si>
  <si>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</si>
  <si>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</si>
  <si>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</si>
  <si>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</si>
  <si>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</si>
  <si>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</si>
  <si>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</si>
  <si>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</si>
  <si>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</si>
  <si>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</si>
  <si>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</si>
  <si>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</si>
  <si>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</si>
  <si>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</si>
  <si>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</si>
  <si>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</si>
  <si>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</si>
  <si>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</si>
  <si>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</si>
  <si>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</si>
  <si>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</si>
  <si>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</si>
  <si>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</si>
  <si>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</si>
  <si>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</si>
  <si>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</si>
  <si>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</si>
  <si>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</si>
  <si>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</si>
  <si>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</si>
  <si>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</si>
  <si>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</si>
  <si>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</si>
  <si>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</si>
  <si>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</si>
  <si>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</si>
  <si>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</si>
  <si>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</si>
  <si>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</si>
  <si>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</si>
  <si>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</si>
  <si>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</si>
  <si>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</si>
  <si>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</si>
  <si>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</si>
  <si>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</si>
  <si>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</si>
  <si>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</si>
  <si>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</si>
  <si>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</si>
  <si>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</si>
  <si>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</si>
  <si>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</si>
  <si>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</si>
  <si>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</si>
  <si>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</si>
  <si>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</si>
  <si>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</si>
  <si>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</si>
  <si>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</si>
  <si>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</si>
  <si>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</si>
  <si>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</si>
  <si>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</si>
  <si>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</si>
  <si>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</si>
  <si>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</si>
  <si>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</si>
  <si>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</si>
  <si>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</si>
  <si>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</si>
  <si>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</si>
  <si>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</si>
  <si>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</si>
  <si>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</si>
  <si>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</si>
  <si>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</si>
  <si>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</si>
  <si>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</si>
  <si>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</si>
  <si>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</si>
  <si>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</si>
  <si>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</si>
  <si>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</si>
  <si>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</si>
  <si>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</si>
  <si>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</si>
  <si>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</si>
  <si>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</si>
  <si>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</si>
  <si>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</si>
  <si>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</si>
  <si>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</si>
  <si>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</si>
  <si>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</si>
  <si>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</si>
  <si>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</si>
  <si>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</si>
  <si>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</si>
  <si>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</si>
  <si>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</si>
  <si>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</si>
  <si>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</si>
  <si>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</si>
  <si>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</si>
  <si>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</si>
  <si>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</si>
  <si>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</si>
  <si>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</si>
  <si>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</si>
  <si>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</si>
  <si>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</si>
  <si>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</si>
  <si>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</si>
  <si>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</si>
  <si>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</si>
  <si>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</si>
  <si>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</si>
  <si>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</si>
  <si>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</si>
  <si>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</si>
  <si>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</si>
  <si>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</si>
  <si>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</si>
  <si>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</si>
  <si>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</si>
  <si>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</si>
  <si>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</si>
  <si>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</si>
  <si>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</si>
  <si>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</si>
  <si>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</si>
  <si>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</si>
  <si>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</si>
  <si>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</si>
  <si>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</si>
  <si>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</si>
  <si>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</si>
  <si>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</si>
  <si>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</si>
  <si>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</si>
  <si>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</si>
  <si>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</si>
  <si>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</si>
  <si>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</si>
  <si>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</si>
  <si>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</si>
  <si>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</si>
  <si>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</si>
  <si>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</si>
  <si>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</si>
  <si>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</si>
  <si>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</si>
  <si>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</si>
  <si>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</si>
  <si>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</si>
  <si>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</si>
  <si>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</si>
  <si>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</si>
  <si>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</si>
  <si>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</si>
  <si>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</si>
  <si>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</si>
  <si>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</si>
  <si>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</si>
  <si>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</si>
  <si>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</si>
  <si>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</si>
  <si>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</si>
  <si>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</si>
  <si>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</si>
  <si>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</si>
  <si>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</si>
  <si>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</si>
  <si>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</si>
  <si>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</si>
  <si>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</si>
  <si>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</si>
  <si>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</si>
  <si>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</si>
  <si>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</si>
  <si>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</si>
  <si>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</si>
  <si>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</si>
  <si>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</si>
  <si>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</si>
  <si>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</si>
  <si>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</si>
  <si>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</si>
  <si>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</si>
  <si>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</si>
  <si>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</si>
  <si>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</si>
  <si>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</si>
  <si>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</si>
  <si>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</si>
  <si>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</si>
  <si>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</si>
  <si>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</si>
  <si>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</si>
  <si>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</si>
  <si>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</si>
  <si>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</si>
  <si>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</si>
  <si>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</si>
  <si>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</si>
  <si>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</si>
  <si>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</si>
  <si>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</si>
  <si>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</si>
  <si>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</si>
  <si>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</si>
  <si>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</si>
  <si>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</si>
  <si>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</si>
  <si>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</si>
  <si>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</si>
  <si>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</si>
  <si>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</si>
  <si>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</si>
  <si>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</si>
  <si>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</si>
  <si>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</si>
  <si>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</si>
  <si>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</si>
  <si>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</si>
  <si>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</si>
  <si>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</si>
  <si>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</si>
  <si>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</si>
  <si>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</si>
  <si>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PCM-20251119-00000193</t>
  </si>
  <si>
    <t>90 min</t>
  </si>
  <si>
    <t xml:space="preserve"> PCM-20250215-00000830 </t>
  </si>
  <si>
    <t>LTE site still down and  site located in aramco area access issue need special permission</t>
  </si>
  <si>
    <t>PCM-20251119-00000083</t>
  </si>
  <si>
    <t>access issue, site located in family building and owner phone closed</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</si>
  <si>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</si>
  <si>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</si>
  <si>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</si>
  <si>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</si>
  <si>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</si>
  <si>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</si>
  <si>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</si>
  <si>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</si>
  <si>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</si>
  <si>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</si>
  <si>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</si>
  <si>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</si>
  <si>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</si>
  <si>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 xml:space="preserve">Site located at rooftop and door is closed / team will check morning 		</t>
  </si>
  <si>
    <t>PCM-20251119-00000179</t>
  </si>
  <si>
    <t>TT-20251118-02005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</si>
</sst>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317.18161064814922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45980.130036574075</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45980.130036574075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45980.130036574075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45980.130036574075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45980.130036574075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45980.130036574075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45980.130036574075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45980.130036574075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45980.130036574075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45980.130036574075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45980.130036574075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45980.130036574075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45980.130036574075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45980.130036574075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45980.130036574075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45980.130036574075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45980.130036574075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45980.130036574075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45980.130036574075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45980.130036574075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45980.130036574075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45980.130036574075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45980.130036574075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45980.130036574075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45980.130036574075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45980.130036574075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45980.130036574075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45980.130036574075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45980.130036574075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45980.130036574075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45980.130036574075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45980.130036574075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45980.130036574075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45980.130036574075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45980.130036574075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45980.130036574075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45980.130036574075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45980.130036574075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45980.130036574075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45980.130036574075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45980.130036574075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45980.130036574075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45980.130036574075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45980.130036574075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45980.130036574075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45980.130036574075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45980.130036574075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45980.130036574075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45980.130036574075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45980.130036574075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45980.130036574075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45980.130036574075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45980.130036574075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45980.130036574075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45980.130036574075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155.13019861111388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t="s">
        <v>39105</v>
      </c>
      <c r="B4" s="18" t="str">
        <f>IFERROR(VLOOKUP(D4,DB!A:K,11,0),"")</f>
        <v>R2</v>
      </c>
      <c r="C4" s="61">
        <v>1</v>
      </c>
      <c r="D4" s="18" t="s">
        <v>22400</v>
      </c>
      <c r="E4" s="84" t="s">
        <v>39021</v>
      </c>
      <c r="F4" s="103">
        <v>45980.113946759258</v>
      </c>
      <c r="G4" s="104">
        <f ca="1">IFERROR(NOW()-F4,"-")</f>
        <v>1.608981481695082E-2</v>
      </c>
      <c r="H4" s="103">
        <v>45980.109085648146</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45980.130036574075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45980.130036574075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45980.130036574075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45980.130036574075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45980.130036574075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45980.130036574075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45980.130036574075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45980.130036574075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45980.130036574075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45980.130036574075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45980.130036574075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45980.130036574075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45980.130036574075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45980.130036574075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45980.130036574075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45980.130036574075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45980.130036574075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45980.130036574075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45980.130036574075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45980.130036574075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45980.130036574075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45980.130036574075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45980.130036574075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45980.130036574075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45980.130036574075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45980.130036574075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45980.130036574075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45980.130036574075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45980.130036574075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45980.130036574075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45980.130036574075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45980.130036574075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45980.130036574075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45980.130036574075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45980.130036574075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45980.130036574075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45980.130036574075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45980.130036574075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45980.130036574075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45980.130036574075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45980.130036574075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45980.130036574075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45980.130036574075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45980.130036574075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45980.130036574075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45980.130036574075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45980.130036574075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45980.130036574075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45980.130036574075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45980.130036574075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45980.130036574075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45980.130036574075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45980.130036574075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45980.130036574075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45980.130036574075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45980.130036574075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45980.130036574075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45980.130036574075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45980.130036574075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45980.130036574075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45980.130036574075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45980.130036574075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45980.130036574075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45980.130036574075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45980.130036574075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45980.130036574075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45980.130036574075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45980.130036574075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45980.130036574075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45980.130036574075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45980.130036574075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45980.130036574075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45980.130036574075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45980.130036574075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45980.130036574075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45980.130036574075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45980.130036574075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45980.130036574075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45980.130036574075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45980.130036574075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45980.130036574075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45980.130036574075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45980.130036574075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45980.130036574075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45980.130036574075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45980.130036574075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45980.130036574075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45980.130036574075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45980.130036574075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45980.130036574075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45980.130036574075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45980.130036574075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45980.130036574075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45980.130036574075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45980.130036574075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45980.130036574075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45980.130036574075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45980.130036574075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45980.130036574075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45980.130036574075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45980.130036574075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45980.130036574075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45980.130036574075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45980.130036574075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45980.130036574075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45980.130036574075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45980.130036574075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45980.130036574075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45980.130036574075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45980.130036574075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45980.130036574075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45980.130036574075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45980.130036574075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45980.130036574075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45980.130036574075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45980.130036574075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45980.130036574075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45980.130036574075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45980.130036574075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45980.130036574075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45980.130036574075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45980.130036574075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45980.130036574075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45980.130036574075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45980.130036574075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45980.130036574075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45980.130036574075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45980.130036574075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45980.130036574075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45980.130036574075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45980.130036574075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45980.130036574075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45980.130036574075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45980.130036574075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45980.130036574075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45980.130036574075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45980.130036574075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45980.130036574075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45980.130036574075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45980.130036574075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45980.130036574075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45980.130036574075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45980.130036574075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45980.130036574075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45980.130036574075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45980.130036574075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45980.130036574075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45980.130036574075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45980.130036574075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45980.130036574075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45980.130036574075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45980.130036574075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45980.130036574075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45980.130036574075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45980.130036574075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45980.130036574075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45980.130036574075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45980.130036574075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45980.130036574075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45980.130036574075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45980.130036574075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45980.130036574075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45980.130036574075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45980.130036574075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45980.130036574075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45980.130036574075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45980.130036574075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45980.130036574075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45980.130036574075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45980.130036574075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45980.130036574075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45980.130036574075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45980.130036574075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45980.130036574075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45980.130036574075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45980.130036574075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45980.130036574075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45980.130036574075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45980.130036574075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45980.130036574075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45980.130036574075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45980.130036574075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45980.130036574075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45980.130036574075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45980.130036574075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45980.130036574075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45980.130036574075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45980.130036574075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45980.130036574075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45980.130036574075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45980.130036574075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45980.130036574075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45980.130036574075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45980.130036574075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45980.130036574075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45980.130036574075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45980.130036574075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45980.130036574075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45980.130036574075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45980.130036574075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45980.130036574075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45980.130036574075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45980.130036574075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45980.130036574075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45980.130036574075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45980.130036574075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45980.130036574075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45980.130036574075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45980.130036574075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45980.130036574075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45980.130036574075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45980.130036574075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45980.130036574075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45980.130036574075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45980.130036574075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45980.130036574075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45980.130036574075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45980.130036574075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45980.130036574075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45980.130036574075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45980.130036574075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45980.130036574075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45980.130036574075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45980.130036574075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45980.130036574075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45980.130036574075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45980.130036574075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45980.130036574075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45980.130036574075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45980.130036574075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45980.130036574075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45980.130036574075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45980.130036574075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45980.130036574075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45980.130036574075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45980.130036574075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45980.130036574075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45980.130036574075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45980.130036574075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45980.130036574075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45980.130036574075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45980.130036574075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45980.130036574075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45980.130036574075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45980.130036574075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45980.130036574075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45980.130036574075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45980.130036574075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45980.130036574075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45980.130036574075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45980.130036574075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45980.130036574075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45980.130036574075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45980.130036574075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45980.130036574075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45980.130036574075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45980.130036574075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45980.130036574075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45980.130036574075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45980.130036574075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45980.130036574075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45980.130036574075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45980.130036574075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45980.130036574075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45980.130036574075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45980.130036574075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45980.130036574075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45980.130036574075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45980.130036574075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45980.130036574075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45980.130036574075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45980.130036574075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45980.130036574075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45980.130036574075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45980.130036574075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45980.130036574075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45980.130036574075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45980.130036574075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45980.130036574075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45980.130036574075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45980.130036574075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45980.130036574075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45980.130036574075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45980.130036574075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45980.130036574075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45980.130036574075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45980.130036574075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45980.130036574075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45980.130036574075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45980.130036574075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45980.130036574075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45980.130036574075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45980.130036574075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45980.130036574075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45980.130036574075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45980.130036574075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45980.130036574075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45980.130036574075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45980.130036574075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45980.130036574075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45980.130036574075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45980.130036574075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45980.130036574075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45980.130036574075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45980.130036574075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45980.130036574075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45980.130036574075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45980.130036574075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45980.130036574075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45980.130036574075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45980.130036574075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45980.130036574075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45980.130036574075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45980.130036574075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45980.130036574075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45980.130036574075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45980.130036574075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45980.130036574075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45980.130036574075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45980.130036574075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45980.130036574075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45980.130036574075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45980.130036574075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45980.130036574075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45980.130036574075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45980.130036574075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45980.130036574075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45980.130036574075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45980.130036574075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45980.130036574075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45980.130036574075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45980.130036574075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45980.130036574075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45980.130036574075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45980.130036574075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45980.130036574075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45980.130036574075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45980.130036574075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45980.130036574075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45980.130036574075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45980.130036574075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45980.130036574075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45980.130036574075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45980.130036574075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45980.130036574075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45980.130036574075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45980.130036574075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45980.130036574075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45980.130036574075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45980.130036574075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45980.130036574075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45980.130036574075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45980.130036574075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45980.130036574075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45980.130036574075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45980.130036574075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45980.130036574075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45980.130036574075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45980.130036574075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45980.130036574075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45980.130036574075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45980.130036574075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45980.130036574075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45980.130036574075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45980.130036574075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45980.130036574075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45980.130036574075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45980.130036574075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45980.130036574075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45980.130036574075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45980.130036574075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45980.130036574075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45980.130036574075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45980.130036574075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45980.130036574075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45980.130036574075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45980.130036574075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45980.130036574075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45980.130036574075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45980.130036574075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45980.130036574075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45980.130036574075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45980.130036574075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45980.130036574075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45980.130036574075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45980.130036574075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45980.130036574075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45980.130036574075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45980.130036574075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45980.130036574075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45980.130036574075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45980.130036574075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45980.130036574075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45980.130036574075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45980.130036574075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45980.130036574075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45980.130036574075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45980.130036574075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45980.130036574075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45980.130036574075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45980.130036574075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45980.130036574075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45980.130036574075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45980.130036574075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45980.130036574075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45980.130036574075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45980.130036574075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45980.130036574075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45980.130036574075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45980.130036574075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45980.130036574075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45980.130036574075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45980.130036574075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45980.130036574075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45980.130036574075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45980.130036574075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45980.130036574075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45980.130036574075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45980.130036574075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45980.130036574075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45980.130036574075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45980.130036574075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45980.130036574075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45980.130036574075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45980.130036574075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45980.130036574075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45980.130036574075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45980.130036574075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45980.130036574075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45980.130036574075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45980.130036574075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45980.130036574075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45980.130036574075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45980.130036574075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45980.130036574075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45980.130036574075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45980.130036574075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45980.130036574075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45980.130036574075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45980.130036574075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45980.130036574075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45980.130036574075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45980.130036574075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45980.130036574075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45980.130036574075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45980.130036574075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45980.130036574075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45980.130036574075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45980.130036574075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45980.130036574075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45980.130036574075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45980.130036574075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45980.130036574075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45980.130036574075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45980.130036574075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45980.130036574075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45980.130036574075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45980.130036574075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45980.130036574075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45980.130036574075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45980.130036574075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45980.130036574075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45980.130036574075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45980.130036574075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45980.130036574075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45980.130036574075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45980.130036574075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45980.130036574075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45980.130036574075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45980.130036574075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45980.130036574075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45980.130036574075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45980.130036574075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45980.130036574075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45980.130036574075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45980.130036574075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45980.130036574075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45980.130036574075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45980.130036574075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45980.130036574075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45980.130036574075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45980.130036574075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45980.130036574075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45980.130036574075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45980.130036574075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45980.130036574075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45980.130036574075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45980.130036574075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45980.130036574075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45980.130036574075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45980.130036574075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45980.130036574075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45980.130036574075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45980.130036574075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45980.130036574075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45980.130036574075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45980.130036574075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45980.130036574075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45980.130036574075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45980.130036574075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45980.130036574075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45980.130036574075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45980.130036574075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45980.130036574075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45980.130036574075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45980.130036574075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45980.130036574075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45980.130036574075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45980.130036574075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45980.130036574075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45980.130036574075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45980.130036574075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45980.130036574075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45980.130036574075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45980.130036574075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45980.130036574075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45980.130036574075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45980.130036574075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45980.130036574075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45980.130036574075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45980.130036574075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45980.130036574075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45980.130036574075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45980.130036574075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45980.130036574075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45980.130036574075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45980.130036574075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45980.130036574075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45980.130036574075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45980.130036574075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45980.130036574075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45980.130036574075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45980.130036574075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45980.130036574075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45980.130036574075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45980.130036574075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45980.130036574075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45980.130036574075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45980.130036574075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45980.130036574075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45980.130036574075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45980.130036574075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45980.130036574075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45980.130036574075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45980.130036574075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45980.130036574075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45980.130036574075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45980.130036574075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45980.130036574075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45980.130036574075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45980.130036574075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45980.130036574075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45980.130036574075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45980.130036574075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45980.130036574075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45980.130036574075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45980.130036574075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45980.130036574075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45980.130036574075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45980.130036574075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45980.130036574075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45980.130036574075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45980.130036574075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45980.130036574075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45980.130036574075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45980.130036574075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45980.130036574075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45980.130036574075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45980.130036574075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45980.130036574075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45980.130036574075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45980.130036574075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45980.130036574075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45980.130036574075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45980.130036574075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45980.130036574075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45980.130036574075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45980.130036574075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45980.130036574075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45980.130036574075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45980.130036574075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45980.130036574075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45980.130036574075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45980.130036574075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45980.130036574075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45980.130036574075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45980.130036574075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45980.130036574075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45980.130036574075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45980.130036574075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45980.130036574075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45980.130036574075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45980.130036574075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45980.130036574075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45980.130036574075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45980.130036574075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45980.130036574075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45980.130036574075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45980.130036574075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45980.130036574075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45980.130036574075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45980.130036574075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45980.130036574075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45980.130036574075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45980.130036574075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45980.130036574075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45980.130036574075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45980.130036574075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45980.130036574075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45980.130036574075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45980.130036574075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45980.130036574075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45980.130036574075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45980.130036574075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45980.130036574075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45980.130036574075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45980.130036574075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45980.130036574075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45980.130036574075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45980.130036574075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45980.130036574075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45980.130036574075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45980.130036574075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45980.130036574075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45980.130036574075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45980.130036574075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45980.130036574075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45980.130036574075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45980.130036574075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45980.130036574075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45980.130036574075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45980.130036574075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45980.130036574075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45980.130036574075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45980.130036574075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45980.130036574075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45980.130036574075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45980.130036574075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45980.130036574075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45980.130036574075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45980.130036574075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45980.130036574075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45980.130036574075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45980.130036574075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45980.130036574075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45980.130036574075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45980.130036574075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45980.130036574075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45980.130036574075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45980.130036574075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45980.130036574075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45980.130036574075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45980.130036574075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45980.130036574075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45980.130036574075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45980.130036574075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45980.130036574075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45980.130036574075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45980.130036574075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45980.130036574075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45980.130036574075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45980.130036574075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45980.130036574075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45980.130036574075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45980.130036574075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45980.130036574075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45980.130036574075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45980.130036574075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45980.130036574075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45980.130036574075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45980.130036574075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45980.130036574075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45980.130036574075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45980.130036574075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45980.130036574075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45980.130036574075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45980.130036574075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45980.130036574075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45980.130036574075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45980.130036574075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45980.130036574075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45980.130036574075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45980.130036574075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45980.130036574075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45980.130036574075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45980.130036574075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45980.130036574075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45980.130036574075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45980.130036574075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45980.130036574075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45980.130036574075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45980.130036574075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45980.130036574075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45980.130036574075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45980.130036574075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45980.130036574075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45980.130036574075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45980.130036574075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45980.130036574075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45980.130036574075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45980.130036574075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45980.130036574075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45980.130036574075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45980.130036574075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45980.130036574075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45980.130036574075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45980.130036574075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45980.130036574075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45980.130036574075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45980.130036574075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45980.130036574075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45980.130036574075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45980.130036574075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45980.130036574075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45980.130036574075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45980.130036574075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45980.130036574075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45980.130036574075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45980.130036574075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45980.130036574075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45980.130036574075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45980.130036574075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45980.130036574075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45980.130036574075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45980.130036574075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45980.130036574075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45980.130036574075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45980.130036574075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45980.130036574075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45980.130036574075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45980.130036574075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45980.130036574075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45980.130036574075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45980.130036574075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45980.130036574075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45980.130036574075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45980.130036574075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45980.130036574075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45980.130036574075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45980.130036574075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45980.130036574075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45980.130036574075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45980.130036574075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45980.130036574075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45980.130036574075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45980.130036574075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45980.130036574075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45980.130036574075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45980.130036574075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45980.130036574075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45980.130036574075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45980.130036574075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45980.130036574075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45980.130036574075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45980.130036574075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45980.130036574075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45980.130036574075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45980.130036574075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45980.130036574075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45980.130036574075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45980.130036574075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45980.130036574075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45980.130036574075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45980.130036574075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45980.130036574075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45980.130036574075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45980.130036574075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45980.130036574075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45980.130036574075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45980.130036574075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45980.130036574075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45980.130036574075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45980.130036574075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45980.130036574075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45980.130036574075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45980.130036574075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45980.130036574075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45980.130036574075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45980.130036574075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45980.130036574075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45980.130036574075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45980.130036574075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45980.130036574075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45980.130036574075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45980.130036574075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45980.130036574075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45980.130036574075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45980.130036574075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45980.130036574075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45980.130036574075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45980.130036574075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45980.130036574075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45980.130036574075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45980.130036574075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45980.130036574075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45980.130036574075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45980.130036574075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45980.130036574075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45980.130036574075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45980.130036574075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45980.130036574075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45980.130036574075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45980.130036574075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45980.130036574075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45980.130036574075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45980.130036574075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45980.130036574075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45980.130036574075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45980.130036574075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45980.130036574075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45980.130036574075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45980.130036574075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45980.130036574075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45980.130036574075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45980.130036574075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45980.130036574075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45980.130036574075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45980.130036574075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45980.130036574075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45980.130036574075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45980.130036574075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45980.130036574075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45980.130036574075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45980.130036574075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45980.130036574075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45980.130036574075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45980.130036574075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45980.130036574075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45980.130036574075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45980.130036574075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45980.130036574075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45980.130036574075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45980.130036574075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45980.130036574075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45980.130036574075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45980.130036574075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45980.130036574075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45980.130036574075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45980.130036574075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45980.130036574075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45980.130036574075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45980.130036574075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45980.130036574075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45980.130036574075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45980.130036574075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45980.130036574075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45980.130036574075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45980.130036574075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45980.130036574075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45980.130036574075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45980.130036574075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45980.130036574075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45980.130036574075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45980.130036574075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45980.130036574075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45980.130036574075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45980.130036574075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45980.130036574075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45980.130036574075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45980.130036574075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45980.130036574075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45980.130036574075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45980.130036574075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45980.130036574075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45980.130036574075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45980.130036574075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45980.130036574075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45980.130036574075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45980.130036574075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45980.130036574075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45980.130036574075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45980.130036574075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45980.130036574075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45980.130036574075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45980.130036574075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45980.130036574075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45980.130036574075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45980.130036574075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45980.130036574075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45980.130036574075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45980.130036574075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45980.130036574075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45980.130036574075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45980.130036574075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45980.130036574075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45980.130036574075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45980.130036574075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45980.130036574075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45980.130036574075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45980.130036574075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45980.130036574075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45980.130036574075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45980.130036574075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45980.130036574075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45980.130036574075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45980.130036574075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45980.130036574075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45980.130036574075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45980.130036574075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45980.130036574075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45980.130036574075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45980.130036574075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45980.130036574075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45980.130036574075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45980.130036574075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45980.130036574075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45980.130036574075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45980.130036574075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45980.130036574075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45980.130036574075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45980.130036574075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45980.130036574075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45980.130036574075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45980.130036574075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45980.130036574075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45980.130036574075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45980.130036574075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45980.130036574075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45980.130036574075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45980.130036574075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45980.130036574075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45980.130036574075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45980.130036574075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45980.130036574075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45980.130036574075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45980.130036574075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45980.130036574075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45980.130036574075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45980.130036574075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45980.130036574075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45980.130036574075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45980.130036574075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45980.130036574075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45980.130036574075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45980.130036574075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45980.130036574075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45980.130036574075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45980.130036574075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45980.130036574075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45980.130036574075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45980.130036574075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45980.130036574075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45980.130036574075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45980.130036574075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45980.130036574075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45980.130036574075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45980.130036574075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45980.130036574075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45980.130036574075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45980.130036574075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45980.130036574075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45980.130036574075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45980.130036574075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45980.130036574075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45980.130036574075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45980.130036574075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45980.130036574075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45980.130036574075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45980.130036574075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45980.130036574075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45980.130036574075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45980.130036574075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45980.130036574075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45980.130036574075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45980.130036574075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45980.130036574075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45980.130036574075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45980.130036574075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45980.130036574075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45980.130036574075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45980.130036574075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45980.130036574075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45980.130036574075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45980.130036574075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45980.130036574075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45980.130036574075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45980.130036574075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45980.130036574075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45980.130036574075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45980.130036574075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45980.130036574075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45980.130036574075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45980.130036574075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45980.130036574075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45980.130036574075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45980.130036574075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45980.130036574075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45980.130036574075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45980.130036574075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45980.130036574075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45980.130036574075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45980.130036574075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45980.130036574075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45980.130036574075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45980.130036574075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45980.130036574075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45980.130036574075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45980.130036574075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45980.130036574075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45980.130036574075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45980.130036574075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45980.130036574075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45980.130036574075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45980.130036574075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45980.130036574075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45980.130036574075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45980.130036574075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45980.130036574075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45980.130036574075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45980.130036574075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45980.130036574075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45980.130036574075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45980.130036574075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45980.130036574075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45980.130036574075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45980.130036574075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45980.130036574075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45980.130036574075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45980.130036574075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45980.130036574075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45980.130036574075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45980.130036574075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45980.130036574075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45980.130036574075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45980.130036574075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45980.130036574075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45980.130036574075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45980.130036574075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45980.130036574075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45980.130036574075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45980.130036574075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45980.130036574075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45980.130036574075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45980.130036574075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45980.130036574075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45980.130036574075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45980.130036574075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45980.130036574075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45980.130036574075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45980.130036574075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45980.130036574075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45980.130036574075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45980.130036574075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45980.130036574075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45980.130036574075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45980.130036574075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45980.130036574075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45980.130036574075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45980.130036574075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45980.130036574075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45980.130036574075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45980.130036574075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45980.130036574075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45980.130036574075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45980.130036574075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45980.130036574075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45980.130036574075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45980.130036574075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45980.130036574075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45980.130036574075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45980.130036574075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45980.130036574075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45980.130036574075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45980.130036574075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45980.130036574075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45980.130036574075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45980.130036574075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45980.130036574075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45980.130036574075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45980.130036574075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45980.130036574075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45980.130036574075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45980.130036574075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45980.130036574075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45980.130036574075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45980.130036574075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45980.130036574075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45980.130036574075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45980.130036574075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45980.130036574075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45980.130036574075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45980.130036574075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45980.130036574075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45980.130036574075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45980.130036574075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45980.130036574075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45980.130036574075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45980.130036574075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45980.130036574075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45980.130036574075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45980.130036574075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45980.130036574075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45980.130036574075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45980.130036574075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45980.130036574075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45980.130036574075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45980.130036574075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45980.130036574075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45980.130036574075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45980.130036574075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45980.130036574075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45980.130036574075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45980.130036574075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45980.130036574075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45980.130036574075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45980.130036574075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45980.130036574075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45980.130036574075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45980.130036574075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45980.130036574075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45980.130036574075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45980.130036574075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45980.130036574075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45980.130036574075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45980.130036574075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45980.130036574075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45980.130036574075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45980.130036574075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45980.130036574075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45980.130036574075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45980.130036574075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45980.130036574075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45980.130036574075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45980.130036574075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45980.130036574075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45980.130036574075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45980.130036574075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45980.130036574075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45980.130036574075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45980.130036574075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45980.130036574075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45980.130036574075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45980.130036574075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45980.130036574075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45980.130036574075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45980.130036574075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45980.130036574075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45980.130036574075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45980.130036574075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45980.130036574075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45980.130036574075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45980.130036574075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45980.130036574075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45980.130036574075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45980.130036574075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45980.130036574075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45980.130036574075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45980.130036574075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45980.130036574075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45980.130036574075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45980.130036574075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45980.130036574075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45980.130036574075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45980.130036574075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45980.130036574075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45980.130036574075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45980.130036574075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45980.130036574075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45980.130036574075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45980.130036574075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45980.130036574075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45980.130036574075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45980.130036574075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45980.130036574075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45980.130036574075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45980.130036574075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45980.130036574075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45980.130036574075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276.64931898147915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7.7154629630967975E-2</v>
      </c>
      <c r="H3" s="95">
        <v>45980.056087962963</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c r="G4" s="96">
        <f ca="1">IFERROR(NOW()-F4,"")</f>
        <v>45980.130036574075</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45980.130036574075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45980.130036574075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45980.130036574075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45980.130036574075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45980.130036574075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45980.130036574075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45980.130036574075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45980.130036574075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45980.130036574075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45980.130036574075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45980.130036574075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45980.130036574075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45980.130036574075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45980.130036574075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45980.130036574075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45980.130036574075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45980.130036574075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45980.130036574075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45980.130036574075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45980.130036574075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45980.130036574075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45980.130036574075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45980.130036574075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45980.130036574075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45980.130036574075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45980.130036574075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45980.130036574075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45980.130036574075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45980.130036574075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45980.130036574075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45980.130036574075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45980.130036574075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45980.130036574075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45980.130036574075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45980.130036574075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45980.130036574075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45980.130036574075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45980.130036574075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45980.130036574075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45980.130036574075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45980.130036574075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45980.130036574075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45980.130036574075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45980.130036574075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45980.130036574075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45980.130036574075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45980.130036574075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45980.130036574075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45980.130036574075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45980.130036574075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45980.130036574075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45980.130036574075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45980.130036574075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45980.130036574075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45980.130036574075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45980.130036574075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45980.130036574075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45980.130036574075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45980.130036574075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45980.130036574075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45980.130036574075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45980.130036574075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45980.130036574075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45980.130036574075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45980.130036574075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45980.130036574075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45980.130036574075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45980.130036574075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45980.130036574075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45980.130036574075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45980.130036574075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45980.130036574075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45980.130036574075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45980.130036574075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45980.130036574075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45980.130036574075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45980.130036574075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45980.130036574075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45980.130036574075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45980.130036574075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45980.130036574075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45980.130036574075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45980.130036574075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45980.130036574075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45980.130036574075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45980.130036574075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45980.130036574075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45980.130036574075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45980.130036574075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45980.130036574075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45980.130036574075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45980.130036574075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45980.130036574075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45980.130036574075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45980.130036574075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45980.130036574075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45980.130036574075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45980.130036574075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45980.130036574075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45980.130036574075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45980.130036574075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45980.130036574075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45980.130036574075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45980.130036574075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45980.130036574075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45980.130036574075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45980.130036574075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45980.130036574075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45980.130036574075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45980.130036574075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45980.130036574075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45980.130036574075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45980.130036574075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45980.130036574075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45980.130036574075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45980.130036574075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45980.130036574075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45980.130036574075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45980.130036574075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45980.130036574075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45980.130036574075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45980.130036574075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45980.130036574075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45980.130036574075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45980.130036574075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45980.130036574075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45980.130036574075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45980.130036574075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45980.130036574075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45980.130036574075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45980.130036574075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45980.130036574075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45980.130036574075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45980.130036574075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45980.130036574075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45980.130036574075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45980.130036574075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45980.130036574075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45980.130036574075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45980.130036574075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45980.130036574075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45980.130036574075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45980.130036574075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45980.130036574075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45980.130036574075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45980.130036574075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45980.130036574075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45980.130036574075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45980.130036574075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45980.130036574075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45980.130036574075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45980.130036574075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45980.130036574075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45980.130036574075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45980.130036574075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45980.130036574075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45980.130036574075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45980.130036574075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45980.130036574075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45980.130036574075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45980.130036574075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45980.130036574075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45980.130036574075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45980.130036574075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45980.130036574075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45980.130036574075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45980.130036574075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45980.130036574075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45980.130036574075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45980.130036574075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45980.130036574075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45980.130036574075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45980.130036574075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45980.130036574075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45980.130036574075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45980.130036574075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45980.130036574075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45980.130036574075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45980.130036574075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45980.130036574075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45980.130036574075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45980.130036574075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45980.130036574075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45980.130036574075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45980.130036574075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45980.130036574075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45980.130036574075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45980.130036574075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45980.130036574075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45980.130036574075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45980.130036574075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45980.130036574075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45980.130036574075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45980.130036574075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45980.130036574075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45980.130036574075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45980.130036574075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45980.130036574075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45980.130036574075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45980.130036574075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45980.130036574075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45980.130036574075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45980.130036574075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45980.130036574075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45980.130036574075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45980.130036574075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45980.130036574075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45980.130036574075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45980.130036574075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45980.130036574075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45980.130036574075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45980.130036574075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45980.130036574075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45980.130036574075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45980.130036574075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45980.130036574075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45980.130036574075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45980.130036574075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45980.130036574075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45980.130036574075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45980.130036574075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45980.130036574075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45980.130036574075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45980.130036574075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45980.130036574075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45980.130036574075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45980.130036574075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45980.130036574075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45980.130036574075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45980.130036574075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45980.130036574075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45980.130036574075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45980.130036574075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45980.130036574075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45980.130036574075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45980.130036574075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45980.130036574075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45980.130036574075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45980.130036574075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45980.130036574075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45980.130036574075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45980.130036574075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45980.130036574075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45980.130036574075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45980.130036574075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45980.130036574075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45980.130036574075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45980.130036574075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45980.130036574075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45980.130036574075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45980.130036574075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45980.130036574075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45980.130036574075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45980.130036574075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45980.130036574075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45980.130036574075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45980.130036574075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45980.130036574075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45980.130036574075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45980.130036574075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45980.130036574075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45980.130036574075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45980.130036574075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45980.130036574075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45980.130036574075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45980.130036574075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45980.130036574075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45980.130036574075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45980.130036574075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45980.130036574075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45980.130036574075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45980.130036574075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45980.130036574075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45980.130036574075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45980.130036574075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45980.130036574075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45980.130036574075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45980.130036574075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45980.130036574075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45980.130036574075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45980.130036574075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45980.130036574075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45980.130036574075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45980.130036574075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45980.130036574075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45980.130036574075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45980.130036574075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45980.130036574075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45980.130036574075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45980.130036574075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45980.130036574075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45980.130036574075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45980.130036574075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45980.130036574075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45980.130036574075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45980.130036574075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45980.130036574075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45980.130036574075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45980.130036574075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45980.130036574075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45980.130036574075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45980.130036574075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45980.130036574075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45980.130036574075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45980.130036574075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45980.130036574075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45980.130036574075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45980.130036574075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45980.130036574075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45980.130036574075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45980.130036574075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45980.130036574075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45980.130036574075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45980.130036574075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45980.130036574075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45980.130036574075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45980.130036574075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45980.130036574075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45980.130036574075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45980.130036574075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45980.130036574075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45980.130036574075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45980.130036574075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45980.130036574075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45980.130036574075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45980.130036574075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45980.130036574075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45980.130036574075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45980.130036574075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45980.130036574075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45980.130036574075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45980.130036574075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45980.130036574075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45980.130036574075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45980.130036574075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45980.130036574075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45980.130036574075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45980.130036574075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45980.130036574075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45980.130036574075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45980.130036574075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45980.130036574075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45980.130036574075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45980.130036574075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45980.130036574075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45980.130036574075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45980.130036574075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45980.130036574075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45980.130036574075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45980.130036574075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45980.130036574075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45980.130036574075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45980.130036574075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45980.130036574075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45980.130036574075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45980.130036574075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45980.130036574075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45980.130036574075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45980.130036574075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45980.130036574075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45980.130036574075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45980.130036574075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45980.130036574075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45980.130036574075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45980.130036574075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45980.130036574075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45980.130036574075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45980.130036574075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45980.130036574075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45980.130036574075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45980.130036574075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45980.130036574075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45980.130036574075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45980.130036574075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45980.130036574075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45980.130036574075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45980.130036574075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45980.130036574075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45980.130036574075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45980.130036574075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45980.130036574075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45980.130036574075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45980.130036574075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45980.130036574075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45980.130036574075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45980.130036574075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45980.130036574075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45980.130036574075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45980.130036574075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45980.130036574075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45980.130036574075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45980.130036574075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45980.130036574075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45980.130036574075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45980.130036574075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45980.130036574075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45980.130036574075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45980.130036574075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45980.130036574075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45980.130036574075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45980.130036574075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45980.130036574075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45980.130036574075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45980.130036574075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45980.130036574075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45980.130036574075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45980.130036574075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45980.130036574075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45980.130036574075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45980.130036574075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45980.130036574075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45980.130036574075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45980.130036574075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45980.130036574075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45980.130036574075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45980.130036574075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45980.130036574075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45980.130036574075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45980.130036574075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45980.130036574075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45980.130036574075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45980.130036574075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45980.130036574075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45980.130036574075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45980.130036574075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45980.130036574075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45980.130036574075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45980.130036574075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45980.130036574075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45980.130036574075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45980.130036574075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45980.130036574075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45980.130036574075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45980.130036574075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45980.130036574075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45980.130036574075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45980.130036574075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45980.130036574075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45980.130036574075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45980.130036574075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45980.130036574075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45980.130036574075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45980.130036574075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45980.130036574075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45980.130036574075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45980.130036574075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45980.130036574075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45980.130036574075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45980.130036574075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45980.130036574075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45980.130036574075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45980.130036574075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45980.130036574075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45980.130036574075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45980.130036574075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45980.130036574075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45980.130036574075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45980.130036574075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45980.130036574075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45980.130036574075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45980.130036574075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45980.130036574075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45980.130036574075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45980.130036574075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45980.130036574075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45980.130036574075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45980.130036574075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45980.130036574075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45980.130036574075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45980.130036574075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45980.130036574075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45980.130036574075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45980.130036574075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45980.130036574075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45980.130036574075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45980.130036574075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45980.130036574075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45980.130036574075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45980.130036574075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45980.130036574075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45980.130036574075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45980.130036574075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45980.130036574075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45980.130036574075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45980.130036574075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45980.130036574075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45980.130036574075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45980.130036574075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45980.130036574075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45980.130036574075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45980.130036574075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45980.130036574075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45980.130036574075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45980.130036574075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45980.130036574075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45980.130036574075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45980.130036574075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88.297976388887037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53.941159259258711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31.468925462962943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2.6152333333375282</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45980.130036574075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45980.130036574075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45980.130036574075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45980.130036574075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45980.130036574075</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45980.130036574075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45980.130036574075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45980.130036574075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45980.130036574075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45980.130036574075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45980.130036574075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45980.130036574075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45980.130036574075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45980.130036574075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45980.130036574075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45980.130036574075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45980.130036574075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45980.130036574075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45980.130036574075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45980.130036574075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45980.130036574075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45980.130036574075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45980.130036574075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45980.130036574075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45980.130036574075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45980.130036574075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45980.130036574075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45980.130036574075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45980.130036574075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45980.130036574075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45980.130036574075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45980.130036574075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45980.130036574075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45980.130036574075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45980.130036574075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45980.130036574075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45980.130036574075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45980.130036574075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45980.130036574075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45980.130036574075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45980.130036574075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45980.130036574075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45980.130036574075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45980.130036574075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45980.130036574075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45980.130036574075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45980.130036574075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45980.130036574075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45980.130036574075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45980.130036574075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45980.130036574075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45980.130036574075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45980.130036574075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45980.130036574075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45980.130036574075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45980.130036574075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45980.130036574075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45980.130036574075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45980.130036574075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45980.130036574075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45980.130036574075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45980.130036574075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45980.130036574075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45980.130036574075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45980.130036574075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45980.130036574075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45980.130036574075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45980.130036574075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45980.130036574075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45980.130036574075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45980.130036574075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45980.130036574075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45980.130036574075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45980.130036574075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45980.130036574075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45980.130036574075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45980.130036574075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45980.130036574075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45980.130036574075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45980.130036574075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45980.130036574075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45980.130036574075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45980.130036574075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45980.130036574075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45980.130036574075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45980.130036574075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45980.130036574075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45980.130036574075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45980.130036574075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45980.130036574075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45980.130036574075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45980.130036574075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45980.130036574075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45980.130036574075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45980.130036574075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45980.130036574075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45980.130036574075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45980.130036574075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45980.130036574075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45980.130036574075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45980.130036574075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45980.130036574075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45980.130036574075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45980.130036574075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45980.130036574075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45980.130036574075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45980.130036574075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45980.130036574075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45980.130036574075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45980.130036574075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45980.130036574075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45980.130036574075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45980.130036574075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45980.130036574075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45980.130036574075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45980.130036574075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45980.130036574075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45980.130036574075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45980.130036574075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45980.130036574075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45980.130036574075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45980.130036574075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45980.130036574075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45980.130036574075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45980.130036574075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45980.130036574075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45980.130036574075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45980.130036574075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45980.130036574075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45980.130036574075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45980.130036574075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45980.130036574075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45980.130036574075</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45980.130036574075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45980.130036574075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45980.130036574075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45980.130036574075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45980.130036574075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45980.130036574075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45980.130036574075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45980.130036574075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45980.130036574075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45980.130036574075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45980.130036574075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45980.130036574075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45980.130036574075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45980.130036574075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45980.130036574075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45980.130036574075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45980.130036574075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45980.130036574075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45980.130036574075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45980.130036574075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45980.130036574075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45980.130036574075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45980.130036574075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45980.130036574075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45980.130036574075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45980.130036574075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45980.130036574075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45980.130036574075</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tabSelected="1"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35644</v>
      </c>
      <c r="E2" s="109" t="s">
        <v>39021</v>
      </c>
      <c r="F2" s="121">
        <v>45979.989155092589</v>
      </c>
      <c r="G2" s="104">
        <f t="shared" ref="G2:G34" ca="1" si="0">IFERROR(NOW()-F2,"-")</f>
        <v>0.14088148148584878</v>
      </c>
      <c r="H2" s="121">
        <v>45979.989120370374</v>
      </c>
      <c r="I2" s="119" t="str">
        <f>IFERROR(VLOOKUP(D2,DB!A:F,6,0),"")</f>
        <v>SCECO</v>
      </c>
      <c r="J2" s="119" t="str">
        <f>IFERROR(VLOOKUP(D2,DB!A:G,7,0),"")</f>
        <v>Good</v>
      </c>
      <c r="K2" s="122" t="s">
        <v>39122</v>
      </c>
      <c r="L2" s="123" t="str">
        <f>IFERROR(VLOOKUP(D2,DB!A:I,9,0),"")</f>
        <v>Latis</v>
      </c>
    </row>
    <row r="3" spans="1:16382" ht="31.5" customHeight="1">
      <c r="A3" s="118" t="s">
        <v>39123</v>
      </c>
      <c r="B3" s="119" t="str">
        <f>IFERROR(VLOOKUP(D3,DB!A:K,11,0),"")</f>
        <v>R6</v>
      </c>
      <c r="C3" s="120">
        <v>1</v>
      </c>
      <c r="D3" s="119" t="s">
        <v>30280</v>
      </c>
      <c r="E3" s="109" t="s">
        <v>39021</v>
      </c>
      <c r="F3" s="121"/>
      <c r="G3" s="104">
        <f t="shared" ca="1" si="0"/>
        <v>45980.130036574075</v>
      </c>
      <c r="H3" s="121">
        <v>45980.019236111111</v>
      </c>
      <c r="I3" s="119" t="str">
        <f>IFERROR(VLOOKUP(D3,DB!A:F,6,0),"")</f>
        <v>SCECO</v>
      </c>
      <c r="J3" s="119" t="str">
        <f>IFERROR(VLOOKUP(D3,DB!A:G,7,0),"")</f>
        <v>Dead+No BB Design</v>
      </c>
      <c r="K3" s="122" t="s">
        <v>39124</v>
      </c>
      <c r="L3" s="123" t="str">
        <f>IFERROR(VLOOKUP(D3,DB!A:I,9,0),"")</f>
        <v>Latis</v>
      </c>
    </row>
    <row r="4" spans="1:16382" ht="31.5" customHeight="1">
      <c r="A4" s="118" t="s">
        <v>39125</v>
      </c>
      <c r="B4" s="119" t="str">
        <f>IFERROR(VLOOKUP(D4,DB!A:K,11,0),"")</f>
        <v>R6</v>
      </c>
      <c r="C4" s="120">
        <v>3</v>
      </c>
      <c r="D4" s="119" t="s">
        <v>38969</v>
      </c>
      <c r="E4" s="109" t="s">
        <v>39021</v>
      </c>
      <c r="F4" s="121">
        <v>45980.09888888889</v>
      </c>
      <c r="G4" s="104">
        <f t="shared" ca="1" si="0"/>
        <v>3.114768518571509E-2</v>
      </c>
      <c r="H4" s="121">
        <v>45980.098854166667</v>
      </c>
      <c r="I4" s="119" t="str">
        <f>IFERROR(VLOOKUP(D4,DB!A:F,6,0),"")</f>
        <v>SCECO</v>
      </c>
      <c r="J4" s="119" t="str">
        <f>IFERROR(VLOOKUP(D4,DB!A:G,7,0),"")</f>
        <v>Vandalized</v>
      </c>
      <c r="K4" s="122"/>
      <c r="L4" s="123" t="str">
        <f>IFERROR(VLOOKUP(D4,DB!A:I,9,0),"")</f>
        <v>Latis</v>
      </c>
    </row>
    <row r="5" spans="1:16382" ht="31.5" customHeight="1">
      <c r="A5" s="118" t="s">
        <v>39126</v>
      </c>
      <c r="B5" s="119" t="str">
        <f>IFERROR(VLOOKUP(D5,DB!A:K,11,0),"")</f>
        <v>R6</v>
      </c>
      <c r="C5" s="120">
        <v>1</v>
      </c>
      <c r="D5" s="119" t="s">
        <v>35029</v>
      </c>
      <c r="E5" s="109" t="s">
        <v>39021</v>
      </c>
      <c r="F5" s="121"/>
      <c r="G5" s="104">
        <f t="shared" ca="1" si="0"/>
        <v>45980.130036574075</v>
      </c>
      <c r="H5" s="121">
        <v>45979.926400462966</v>
      </c>
      <c r="I5" s="119" t="str">
        <f>IFERROR(VLOOKUP(D5,DB!A:F,6,0),"")</f>
        <v>SCECO</v>
      </c>
      <c r="J5" s="119" t="str">
        <f>IFERROR(VLOOKUP(D5,DB!A:G,7,0),"")</f>
        <v>Vandalized</v>
      </c>
      <c r="K5" s="122"/>
      <c r="L5" s="123" t="str">
        <f>IFERROR(VLOOKUP(D5,DB!A:I,9,0),"")</f>
        <v>Latis</v>
      </c>
    </row>
    <row r="6" spans="1:16382" ht="31.5" customHeight="1">
      <c r="A6" s="118"/>
      <c r="B6" s="119" t="str">
        <f>IFERROR(VLOOKUP(D6,DB!A:K,11,0),"")</f>
        <v/>
      </c>
      <c r="C6" s="120"/>
      <c r="D6" s="119"/>
      <c r="E6" s="109"/>
      <c r="F6" s="121"/>
      <c r="G6" s="104">
        <f t="shared" ca="1" si="0"/>
        <v>45980.130036574075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45980.130036574075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45980.130036574075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45980.130036574075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45980.130036574075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45980.130036574075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45980.130036574075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45980.130036574075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45980.130036574075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45980.130036574075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45980.130036574075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45980.130036574075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45980.130036574075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45980.130036574075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45980.130036574075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45980.130036574075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45980.130036574075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45980.130036574075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45980.130036574075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45980.130036574075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45980.130036574075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45980.130036574075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45980.130036574075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45980.130036574075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45980.130036574075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45980.130036574075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45980.130036574075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45980.130036574075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45980.130036574075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45980.130036574075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45980.130036574075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45980.130036574075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45980.130036574075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45980.130036574075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45980.130036574075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45980.130036574075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45980.130036574075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45980.130036574075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45980.130036574075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45980.130036574075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45980.130036574075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45980.130036574075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45980.130036574075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45980.130036574075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45980.130036574075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45980.130036574075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45980.130036574075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45980.130036574075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45980.130036574075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45980.130036574075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45980.130036574075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45980.130036574075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45980.130036574075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45980.130036574075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45980.130036574075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45980.130036574075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45980.130036574075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45980.130036574075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45980.130036574075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45980.130036574075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45980.130036574075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45980.130036574075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45980.130036574075</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